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5320" windowHeight="13290" activeTab="3"/>
  </bookViews>
  <sheets>
    <sheet name="LM6 S" sheetId="1" r:id="rId1"/>
    <sheet name="LM6 MS" sheetId="2" r:id="rId2"/>
    <sheet name="LM6 ML" sheetId="3" r:id="rId3"/>
    <sheet name="LM6 L" sheetId="4" r:id="rId4"/>
  </sheets>
  <definedNames/>
  <calcPr fullCalcOnLoad="1"/>
</workbook>
</file>

<file path=xl/sharedStrings.xml><?xml version="1.0" encoding="utf-8"?>
<sst xmlns="http://schemas.openxmlformats.org/spreadsheetml/2006/main" count="735" uniqueCount="155">
  <si>
    <t>Suspension line details</t>
  </si>
  <si>
    <t>10-200-040</t>
  </si>
  <si>
    <t>Name</t>
  </si>
  <si>
    <t>No.</t>
  </si>
  <si>
    <t>Sewn</t>
  </si>
  <si>
    <t>Linked line check sheet</t>
  </si>
  <si>
    <t>KRL</t>
  </si>
  <si>
    <t>mark at 1200</t>
  </si>
  <si>
    <t>Corrected check lengths</t>
  </si>
  <si>
    <t>8000U-025</t>
  </si>
  <si>
    <t>A</t>
  </si>
  <si>
    <t>B</t>
  </si>
  <si>
    <t>C</t>
  </si>
  <si>
    <t>K</t>
  </si>
  <si>
    <t>B14</t>
  </si>
  <si>
    <t>B13</t>
  </si>
  <si>
    <t>C18</t>
  </si>
  <si>
    <t>C15</t>
  </si>
  <si>
    <t>C17</t>
  </si>
  <si>
    <t>C16</t>
  </si>
  <si>
    <t>B15</t>
  </si>
  <si>
    <t>A15</t>
  </si>
  <si>
    <t>C11</t>
  </si>
  <si>
    <t>C5</t>
  </si>
  <si>
    <t>C8</t>
  </si>
  <si>
    <t>C2</t>
  </si>
  <si>
    <t>8000U-025 R</t>
  </si>
  <si>
    <t>K10</t>
  </si>
  <si>
    <t>K11</t>
  </si>
  <si>
    <t>K9</t>
  </si>
  <si>
    <t>K6</t>
  </si>
  <si>
    <t>K7</t>
  </si>
  <si>
    <t>K12</t>
  </si>
  <si>
    <t>K8</t>
  </si>
  <si>
    <t>K5</t>
  </si>
  <si>
    <t>K4</t>
  </si>
  <si>
    <t>K2</t>
  </si>
  <si>
    <t>K3</t>
  </si>
  <si>
    <t>K1</t>
  </si>
  <si>
    <t>8000U-050</t>
  </si>
  <si>
    <t>B11</t>
  </si>
  <si>
    <t>B12</t>
  </si>
  <si>
    <t>A11</t>
  </si>
  <si>
    <t>B7</t>
  </si>
  <si>
    <t>B8</t>
  </si>
  <si>
    <t>B6</t>
  </si>
  <si>
    <t>B2</t>
  </si>
  <si>
    <t>B3</t>
  </si>
  <si>
    <t>B5</t>
  </si>
  <si>
    <t>BMU1</t>
  </si>
  <si>
    <t>CMU1</t>
  </si>
  <si>
    <t>A16</t>
  </si>
  <si>
    <t>B16</t>
  </si>
  <si>
    <t>B10</t>
  </si>
  <si>
    <t>C14</t>
  </si>
  <si>
    <t>B9</t>
  </si>
  <si>
    <t>C13</t>
  </si>
  <si>
    <t>KMU6, KMU5</t>
  </si>
  <si>
    <t>KMU2</t>
  </si>
  <si>
    <t>BMU2</t>
  </si>
  <si>
    <t>CMU2</t>
  </si>
  <si>
    <t>KMU4</t>
  </si>
  <si>
    <t>KMU3</t>
  </si>
  <si>
    <t>KMU1</t>
  </si>
  <si>
    <t>CM6</t>
  </si>
  <si>
    <t>CRU4</t>
  </si>
  <si>
    <t>8000U-050 R</t>
  </si>
  <si>
    <t>A14, A12</t>
  </si>
  <si>
    <t>A13</t>
  </si>
  <si>
    <t>A10</t>
  </si>
  <si>
    <t>A9</t>
  </si>
  <si>
    <t>AMU2</t>
  </si>
  <si>
    <t>AM6, BM6</t>
  </si>
  <si>
    <t>KML2</t>
  </si>
  <si>
    <t>KML3</t>
  </si>
  <si>
    <t>KML1</t>
  </si>
  <si>
    <t>8000U-070</t>
  </si>
  <si>
    <t>B4</t>
  </si>
  <si>
    <t>B1</t>
  </si>
  <si>
    <t>CM5</t>
  </si>
  <si>
    <t>8000U-070 R</t>
  </si>
  <si>
    <t>A7</t>
  </si>
  <si>
    <t>A8</t>
  </si>
  <si>
    <t>A6</t>
  </si>
  <si>
    <t>A3</t>
  </si>
  <si>
    <t>A2</t>
  </si>
  <si>
    <t>AMU1</t>
  </si>
  <si>
    <t>BM5</t>
  </si>
  <si>
    <t>8000U-090</t>
  </si>
  <si>
    <t>CR3 (loop sleeve)</t>
  </si>
  <si>
    <t>8000U-090 R</t>
  </si>
  <si>
    <t>A5</t>
  </si>
  <si>
    <t>A4</t>
  </si>
  <si>
    <t>A1</t>
  </si>
  <si>
    <t>AM5</t>
  </si>
  <si>
    <t>BM4</t>
  </si>
  <si>
    <t>BM3</t>
  </si>
  <si>
    <t>AM4</t>
  </si>
  <si>
    <t>BR3 (loop reinf + loop sleeve)</t>
  </si>
  <si>
    <t>8000U-130 R</t>
  </si>
  <si>
    <t>BM2</t>
  </si>
  <si>
    <t>BM1</t>
  </si>
  <si>
    <t>AM2</t>
  </si>
  <si>
    <t>AM1, AM3</t>
  </si>
  <si>
    <t>AR3 (loop reinf + loop sleeve)</t>
  </si>
  <si>
    <t>BR2 (loop reinf + loop sleeve)</t>
  </si>
  <si>
    <t>8000U-190 R</t>
  </si>
  <si>
    <t>AR2 (loop reinf + loop sleeve)</t>
  </si>
  <si>
    <t>BR1 (loop reinf + loop sleeve)</t>
  </si>
  <si>
    <t>8000U-230 R</t>
  </si>
  <si>
    <t>AR1 (loop reinf + loop sleeve)</t>
  </si>
  <si>
    <t>DSL140</t>
  </si>
  <si>
    <t>CRL4</t>
  </si>
  <si>
    <t>KRU</t>
  </si>
  <si>
    <t>C12</t>
  </si>
  <si>
    <t>C9</t>
  </si>
  <si>
    <t>C10</t>
  </si>
  <si>
    <t>C6</t>
  </si>
  <si>
    <t>C4</t>
  </si>
  <si>
    <t>C3</t>
  </si>
  <si>
    <t>C7</t>
  </si>
  <si>
    <t>C1</t>
  </si>
  <si>
    <t>CM4</t>
  </si>
  <si>
    <t>CM3</t>
  </si>
  <si>
    <t>CM2</t>
  </si>
  <si>
    <t>CM1</t>
  </si>
  <si>
    <t>8000U-130</t>
  </si>
  <si>
    <t>CR2 (loop sleeve)</t>
  </si>
  <si>
    <t>8000U-190</t>
  </si>
  <si>
    <t>CR1 (loop sleeve)</t>
  </si>
  <si>
    <t>mark at 1230</t>
  </si>
  <si>
    <t>M6 ML - 25/4/2014</t>
  </si>
  <si>
    <t>BR3 (loop sleeve)</t>
  </si>
  <si>
    <t>AM3, AM1</t>
  </si>
  <si>
    <t>AR3 (loop sleeve)</t>
  </si>
  <si>
    <t>BR2 (loop sleeve)</t>
  </si>
  <si>
    <t>AR2 (loop sleeve)</t>
  </si>
  <si>
    <t>BR1 (loop sleeve)</t>
  </si>
  <si>
    <t>AR1 (loop sleeve)</t>
  </si>
  <si>
    <t>mark at 1260</t>
  </si>
  <si>
    <t>M6 L - 25/4/2014</t>
  </si>
  <si>
    <t>KMU5, KMU6</t>
  </si>
  <si>
    <t>A14</t>
  </si>
  <si>
    <t>A12</t>
  </si>
  <si>
    <t>BM6, AM6</t>
  </si>
  <si>
    <t>C10, C9</t>
  </si>
  <si>
    <t>M6 S - 10/6/2014</t>
  </si>
  <si>
    <t>EN line check sheet</t>
  </si>
  <si>
    <t>B6, B3</t>
  </si>
  <si>
    <t>A15, B10</t>
  </si>
  <si>
    <t xml:space="preserve">LM6 S </t>
  </si>
  <si>
    <t>LM6 MS</t>
  </si>
  <si>
    <t>M6 - 11/10/2013</t>
  </si>
  <si>
    <t>LM6 ML</t>
  </si>
  <si>
    <t xml:space="preserve">LM6 L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</si>
</sst>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1" fontId="0" fillId="0" borderId="0" xfId="0" applyNumberForma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1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57421875" style="0" customWidth="1"/>
  </cols>
  <sheetData>
    <row r="1" ht="20.25">
      <c r="A1" s="9" t="s">
        <v>0</v>
      </c>
    </row>
    <row r="2" spans="1:2" ht="15">
      <c r="A2" s="10" t="s">
        <v>150</v>
      </c>
      <c r="B2" s="10"/>
    </row>
    <row r="4" ht="15">
      <c r="A4" s="10" t="s">
        <v>1</v>
      </c>
    </row>
    <row r="5" spans="1:3" ht="15">
      <c r="A5" s="10" t="s">
        <v>2</v>
      </c>
      <c r="B5" s="11" t="s">
        <v>3</v>
      </c>
      <c r="C5" s="11" t="s">
        <v>4</v>
      </c>
    </row>
    <row r="6" spans="1:3" ht="15">
      <c r="A6" t="s">
        <v>6</v>
      </c>
      <c r="B6">
        <v>2</v>
      </c>
      <c r="C6">
        <v>1450</v>
      </c>
    </row>
    <row r="7" ht="15">
      <c r="A7" s="6" t="s">
        <v>7</v>
      </c>
    </row>
    <row r="9" ht="15">
      <c r="A9" s="10" t="s">
        <v>26</v>
      </c>
    </row>
    <row r="10" spans="1:3" ht="15">
      <c r="A10" s="10" t="s">
        <v>2</v>
      </c>
      <c r="B10" s="11" t="s">
        <v>3</v>
      </c>
      <c r="C10" s="11" t="s">
        <v>4</v>
      </c>
    </row>
    <row r="11" spans="1:3" ht="15">
      <c r="A11" s="7" t="s">
        <v>27</v>
      </c>
      <c r="B11" s="7">
        <v>2</v>
      </c>
      <c r="C11" s="7">
        <v>395</v>
      </c>
    </row>
    <row r="12" spans="1:3" ht="15">
      <c r="A12" s="7" t="s">
        <v>28</v>
      </c>
      <c r="B12" s="7">
        <v>2</v>
      </c>
      <c r="C12" s="7">
        <v>413</v>
      </c>
    </row>
    <row r="13" spans="1:7" ht="20.25">
      <c r="A13" s="7" t="s">
        <v>29</v>
      </c>
      <c r="B13" s="7">
        <v>2</v>
      </c>
      <c r="C13" s="7">
        <v>424</v>
      </c>
      <c r="G13" s="9" t="s">
        <v>147</v>
      </c>
    </row>
    <row r="14" spans="1:8" ht="15">
      <c r="A14" s="7" t="s">
        <v>30</v>
      </c>
      <c r="B14" s="7">
        <v>2</v>
      </c>
      <c r="C14" s="7">
        <v>450</v>
      </c>
      <c r="G14" s="10" t="s">
        <v>146</v>
      </c>
      <c r="H14" s="10"/>
    </row>
    <row r="15" spans="1:7" ht="15">
      <c r="A15" s="7" t="s">
        <v>31</v>
      </c>
      <c r="B15" s="7">
        <v>2</v>
      </c>
      <c r="C15" s="7">
        <v>457</v>
      </c>
      <c r="G15" s="10" t="s">
        <v>8</v>
      </c>
    </row>
    <row r="16" spans="1:3" ht="15">
      <c r="A16" s="7" t="s">
        <v>32</v>
      </c>
      <c r="B16" s="7">
        <v>2</v>
      </c>
      <c r="C16" s="7">
        <v>534</v>
      </c>
    </row>
    <row r="17" spans="1:13" ht="15">
      <c r="A17" s="7" t="s">
        <v>33</v>
      </c>
      <c r="B17" s="7">
        <v>2</v>
      </c>
      <c r="C17" s="7">
        <v>542</v>
      </c>
      <c r="H17" s="11" t="s">
        <v>10</v>
      </c>
      <c r="I17" s="11" t="s">
        <v>11</v>
      </c>
      <c r="J17" s="11" t="s">
        <v>12</v>
      </c>
      <c r="K17" s="11"/>
      <c r="L17" s="11"/>
      <c r="M17" s="11" t="s">
        <v>13</v>
      </c>
    </row>
    <row r="18" spans="1:3" ht="15">
      <c r="A18" s="7" t="s">
        <v>34</v>
      </c>
      <c r="B18" s="7">
        <v>2</v>
      </c>
      <c r="C18" s="7">
        <v>638</v>
      </c>
    </row>
    <row r="19" spans="1:13" ht="15">
      <c r="A19" s="7" t="s">
        <v>35</v>
      </c>
      <c r="B19" s="7">
        <v>2</v>
      </c>
      <c r="C19" s="7">
        <v>664</v>
      </c>
      <c r="G19" s="10">
        <v>1</v>
      </c>
      <c r="H19">
        <v>6901</v>
      </c>
      <c r="I19">
        <v>6828</v>
      </c>
      <c r="J19">
        <v>6981</v>
      </c>
      <c r="M19">
        <v>7808</v>
      </c>
    </row>
    <row r="20" spans="1:13" ht="15">
      <c r="A20" s="7" t="s">
        <v>36</v>
      </c>
      <c r="B20" s="7">
        <v>2</v>
      </c>
      <c r="C20" s="7">
        <v>722</v>
      </c>
      <c r="G20" s="10">
        <v>2</v>
      </c>
      <c r="H20">
        <v>6868</v>
      </c>
      <c r="I20">
        <v>6794</v>
      </c>
      <c r="J20">
        <v>6891</v>
      </c>
      <c r="M20">
        <v>7477</v>
      </c>
    </row>
    <row r="21" spans="1:13" ht="15">
      <c r="A21" s="7" t="s">
        <v>37</v>
      </c>
      <c r="B21" s="7">
        <v>2</v>
      </c>
      <c r="C21" s="7">
        <v>740</v>
      </c>
      <c r="G21" s="10">
        <v>3</v>
      </c>
      <c r="H21">
        <v>6823</v>
      </c>
      <c r="I21">
        <v>6746</v>
      </c>
      <c r="J21">
        <v>6894</v>
      </c>
      <c r="M21">
        <v>7295</v>
      </c>
    </row>
    <row r="22" spans="1:13" ht="15">
      <c r="A22" s="7" t="s">
        <v>38</v>
      </c>
      <c r="B22" s="7">
        <v>2</v>
      </c>
      <c r="C22" s="7">
        <v>1053</v>
      </c>
      <c r="G22" s="10">
        <v>4</v>
      </c>
      <c r="H22">
        <v>6834</v>
      </c>
      <c r="I22">
        <v>6756</v>
      </c>
      <c r="J22">
        <v>6872</v>
      </c>
      <c r="M22">
        <v>7219</v>
      </c>
    </row>
    <row r="23" spans="7:13" ht="15">
      <c r="G23" s="10">
        <v>5</v>
      </c>
      <c r="H23">
        <v>6728</v>
      </c>
      <c r="I23">
        <v>6664</v>
      </c>
      <c r="J23">
        <v>6809</v>
      </c>
      <c r="M23">
        <v>7103</v>
      </c>
    </row>
    <row r="24" spans="1:13" ht="15">
      <c r="A24" s="10" t="s">
        <v>39</v>
      </c>
      <c r="G24" s="10">
        <v>6</v>
      </c>
      <c r="H24">
        <v>6697</v>
      </c>
      <c r="I24">
        <v>6633</v>
      </c>
      <c r="J24">
        <v>6858</v>
      </c>
      <c r="M24">
        <v>6915</v>
      </c>
    </row>
    <row r="25" spans="1:13" ht="15">
      <c r="A25" s="10" t="s">
        <v>2</v>
      </c>
      <c r="B25" s="11" t="s">
        <v>3</v>
      </c>
      <c r="C25" s="11" t="s">
        <v>4</v>
      </c>
      <c r="G25" s="10">
        <v>7</v>
      </c>
      <c r="H25">
        <v>6636</v>
      </c>
      <c r="I25">
        <v>6575</v>
      </c>
      <c r="J25">
        <v>6799</v>
      </c>
      <c r="M25">
        <v>6872</v>
      </c>
    </row>
    <row r="26" spans="1:13" ht="15">
      <c r="A26" t="s">
        <v>40</v>
      </c>
      <c r="B26">
        <v>2</v>
      </c>
      <c r="C26">
        <v>195</v>
      </c>
      <c r="G26" s="10">
        <v>8</v>
      </c>
      <c r="H26">
        <v>6641</v>
      </c>
      <c r="I26">
        <v>6580</v>
      </c>
      <c r="J26">
        <v>6719</v>
      </c>
      <c r="M26">
        <v>6957</v>
      </c>
    </row>
    <row r="27" spans="1:13" ht="15">
      <c r="A27" t="s">
        <v>41</v>
      </c>
      <c r="B27">
        <v>2</v>
      </c>
      <c r="C27">
        <v>205</v>
      </c>
      <c r="G27" s="10">
        <v>9</v>
      </c>
      <c r="H27">
        <v>6520</v>
      </c>
      <c r="I27">
        <v>6478</v>
      </c>
      <c r="J27">
        <v>6738</v>
      </c>
      <c r="M27">
        <v>6848</v>
      </c>
    </row>
    <row r="28" spans="1:13" ht="15">
      <c r="A28" t="s">
        <v>42</v>
      </c>
      <c r="B28">
        <v>2</v>
      </c>
      <c r="C28">
        <v>213</v>
      </c>
      <c r="G28" s="10">
        <v>10</v>
      </c>
      <c r="H28">
        <v>6414</v>
      </c>
      <c r="I28">
        <v>6370</v>
      </c>
      <c r="J28">
        <v>6691</v>
      </c>
      <c r="M28">
        <v>6819</v>
      </c>
    </row>
    <row r="29" spans="1:13" ht="15">
      <c r="A29" t="s">
        <v>43</v>
      </c>
      <c r="B29">
        <v>2</v>
      </c>
      <c r="C29">
        <v>218</v>
      </c>
      <c r="G29" s="10">
        <v>11</v>
      </c>
      <c r="H29">
        <v>6373</v>
      </c>
      <c r="I29">
        <v>6326</v>
      </c>
      <c r="J29">
        <v>6626</v>
      </c>
      <c r="M29">
        <v>6837</v>
      </c>
    </row>
    <row r="30" spans="1:13" ht="15">
      <c r="A30" t="s">
        <v>44</v>
      </c>
      <c r="B30">
        <v>2</v>
      </c>
      <c r="C30">
        <v>223</v>
      </c>
      <c r="G30" s="10">
        <v>12</v>
      </c>
      <c r="H30">
        <v>6382</v>
      </c>
      <c r="I30">
        <v>6336</v>
      </c>
      <c r="J30">
        <v>6663</v>
      </c>
      <c r="M30">
        <v>6958</v>
      </c>
    </row>
    <row r="31" spans="1:10" ht="15">
      <c r="A31" t="s">
        <v>46</v>
      </c>
      <c r="B31">
        <v>2</v>
      </c>
      <c r="C31">
        <v>242</v>
      </c>
      <c r="G31" s="10">
        <v>13</v>
      </c>
      <c r="H31">
        <v>6321</v>
      </c>
      <c r="I31">
        <v>6280</v>
      </c>
      <c r="J31">
        <v>6512</v>
      </c>
    </row>
    <row r="32" spans="1:10" ht="15">
      <c r="A32" t="s">
        <v>148</v>
      </c>
      <c r="B32">
        <v>4</v>
      </c>
      <c r="C32">
        <v>245</v>
      </c>
      <c r="G32" s="10">
        <v>14</v>
      </c>
      <c r="H32">
        <v>6319</v>
      </c>
      <c r="I32">
        <v>6278</v>
      </c>
      <c r="J32">
        <v>6396</v>
      </c>
    </row>
    <row r="33" spans="1:10" ht="15">
      <c r="A33" t="s">
        <v>48</v>
      </c>
      <c r="B33">
        <v>2</v>
      </c>
      <c r="C33">
        <v>276</v>
      </c>
      <c r="G33" s="10">
        <v>15</v>
      </c>
      <c r="H33">
        <v>6049</v>
      </c>
      <c r="I33">
        <v>6021</v>
      </c>
      <c r="J33">
        <v>6340</v>
      </c>
    </row>
    <row r="34" spans="1:10" ht="15">
      <c r="A34" t="s">
        <v>49</v>
      </c>
      <c r="B34">
        <v>2</v>
      </c>
      <c r="C34">
        <v>470</v>
      </c>
      <c r="G34" s="10">
        <v>16</v>
      </c>
      <c r="H34">
        <v>5913</v>
      </c>
      <c r="I34">
        <v>5931</v>
      </c>
      <c r="J34">
        <v>6345</v>
      </c>
    </row>
    <row r="35" spans="1:10" ht="15">
      <c r="A35" t="s">
        <v>51</v>
      </c>
      <c r="B35">
        <v>2</v>
      </c>
      <c r="C35">
        <v>503</v>
      </c>
      <c r="G35" s="10">
        <v>17</v>
      </c>
      <c r="J35">
        <v>6278</v>
      </c>
    </row>
    <row r="36" spans="1:10" ht="15">
      <c r="A36" t="s">
        <v>20</v>
      </c>
      <c r="B36">
        <v>2</v>
      </c>
      <c r="C36">
        <v>611</v>
      </c>
      <c r="G36" s="10">
        <v>18</v>
      </c>
      <c r="J36">
        <v>6270</v>
      </c>
    </row>
    <row r="37" spans="1:3" ht="15">
      <c r="A37" t="s">
        <v>149</v>
      </c>
      <c r="B37">
        <v>4</v>
      </c>
      <c r="C37">
        <v>639</v>
      </c>
    </row>
    <row r="38" spans="1:3" ht="15">
      <c r="A38" t="s">
        <v>55</v>
      </c>
      <c r="B38">
        <v>2</v>
      </c>
      <c r="C38">
        <v>747</v>
      </c>
    </row>
    <row r="39" spans="1:3" ht="15">
      <c r="A39" t="s">
        <v>57</v>
      </c>
      <c r="B39">
        <v>4</v>
      </c>
      <c r="C39">
        <v>760</v>
      </c>
    </row>
    <row r="40" spans="1:3" ht="15">
      <c r="A40" t="s">
        <v>58</v>
      </c>
      <c r="B40">
        <v>2</v>
      </c>
      <c r="C40">
        <v>860</v>
      </c>
    </row>
    <row r="41" spans="1:3" ht="15">
      <c r="A41" t="s">
        <v>59</v>
      </c>
      <c r="B41">
        <v>2</v>
      </c>
      <c r="C41">
        <v>870</v>
      </c>
    </row>
    <row r="42" spans="1:3" ht="15">
      <c r="A42" t="s">
        <v>61</v>
      </c>
      <c r="B42">
        <v>2</v>
      </c>
      <c r="C42">
        <v>900</v>
      </c>
    </row>
    <row r="43" spans="1:3" ht="15">
      <c r="A43" t="s">
        <v>62</v>
      </c>
      <c r="B43">
        <v>2</v>
      </c>
      <c r="C43">
        <v>950</v>
      </c>
    </row>
    <row r="44" spans="1:3" ht="15">
      <c r="A44" t="s">
        <v>63</v>
      </c>
      <c r="B44">
        <v>2</v>
      </c>
      <c r="C44">
        <v>1060</v>
      </c>
    </row>
    <row r="46" ht="15">
      <c r="A46" s="10" t="s">
        <v>66</v>
      </c>
    </row>
    <row r="47" spans="1:3" ht="15">
      <c r="A47" s="10" t="s">
        <v>2</v>
      </c>
      <c r="B47" s="11" t="s">
        <v>3</v>
      </c>
      <c r="C47" s="11" t="s">
        <v>4</v>
      </c>
    </row>
    <row r="48" spans="1:3" ht="15">
      <c r="A48" s="7" t="s">
        <v>143</v>
      </c>
      <c r="B48" s="7">
        <v>2</v>
      </c>
      <c r="C48" s="7">
        <v>222</v>
      </c>
    </row>
    <row r="49" spans="1:3" ht="15">
      <c r="A49" s="7" t="s">
        <v>142</v>
      </c>
      <c r="B49" s="7">
        <v>2</v>
      </c>
      <c r="C49" s="7">
        <v>225</v>
      </c>
    </row>
    <row r="50" spans="1:3" ht="15">
      <c r="A50" s="7" t="s">
        <v>68</v>
      </c>
      <c r="B50" s="7">
        <v>2</v>
      </c>
      <c r="C50" s="7">
        <v>227</v>
      </c>
    </row>
    <row r="51" spans="1:3" ht="15">
      <c r="A51" s="7" t="s">
        <v>69</v>
      </c>
      <c r="B51" s="7">
        <v>2</v>
      </c>
      <c r="C51" s="7">
        <v>655</v>
      </c>
    </row>
    <row r="52" spans="1:3" ht="15">
      <c r="A52" s="7" t="s">
        <v>70</v>
      </c>
      <c r="B52" s="7">
        <v>2</v>
      </c>
      <c r="C52" s="7">
        <v>761</v>
      </c>
    </row>
    <row r="53" spans="1:3" ht="15">
      <c r="A53" s="7" t="s">
        <v>71</v>
      </c>
      <c r="B53" s="7">
        <v>2</v>
      </c>
      <c r="C53" s="7">
        <v>900</v>
      </c>
    </row>
    <row r="54" spans="1:3" ht="15">
      <c r="A54" s="7" t="s">
        <v>144</v>
      </c>
      <c r="B54" s="7">
        <v>4</v>
      </c>
      <c r="C54" s="7">
        <v>1630</v>
      </c>
    </row>
    <row r="55" spans="1:3" ht="15">
      <c r="A55" s="7" t="s">
        <v>73</v>
      </c>
      <c r="B55" s="7">
        <v>2</v>
      </c>
      <c r="C55" s="7">
        <v>2280</v>
      </c>
    </row>
    <row r="56" spans="1:3" ht="15">
      <c r="A56" s="7" t="s">
        <v>74</v>
      </c>
      <c r="B56" s="7">
        <v>2</v>
      </c>
      <c r="C56" s="7">
        <v>2430</v>
      </c>
    </row>
    <row r="57" spans="1:3" ht="15">
      <c r="A57" s="7" t="s">
        <v>75</v>
      </c>
      <c r="B57" s="7">
        <v>2</v>
      </c>
      <c r="C57" s="7">
        <v>2460</v>
      </c>
    </row>
    <row r="59" ht="15">
      <c r="A59" s="10" t="s">
        <v>76</v>
      </c>
    </row>
    <row r="60" spans="1:3" ht="15">
      <c r="A60" s="10" t="s">
        <v>2</v>
      </c>
      <c r="B60" s="11" t="s">
        <v>3</v>
      </c>
      <c r="C60" s="11" t="s">
        <v>4</v>
      </c>
    </row>
    <row r="61" spans="1:3" ht="15">
      <c r="A61" t="s">
        <v>77</v>
      </c>
      <c r="B61">
        <v>2</v>
      </c>
      <c r="C61">
        <v>255</v>
      </c>
    </row>
    <row r="62" spans="1:3" ht="15">
      <c r="A62" t="s">
        <v>78</v>
      </c>
      <c r="B62">
        <v>2</v>
      </c>
      <c r="C62">
        <v>276</v>
      </c>
    </row>
    <row r="64" ht="15">
      <c r="A64" s="10" t="s">
        <v>80</v>
      </c>
    </row>
    <row r="65" spans="1:3" ht="15">
      <c r="A65" s="10" t="s">
        <v>2</v>
      </c>
      <c r="B65" s="11" t="s">
        <v>3</v>
      </c>
      <c r="C65" s="11" t="s">
        <v>4</v>
      </c>
    </row>
    <row r="66" spans="1:3" ht="15">
      <c r="A66" s="7" t="s">
        <v>81</v>
      </c>
      <c r="B66" s="7">
        <v>2</v>
      </c>
      <c r="C66" s="7">
        <v>225</v>
      </c>
    </row>
    <row r="67" spans="1:3" ht="15">
      <c r="A67" s="7" t="s">
        <v>82</v>
      </c>
      <c r="B67" s="7">
        <v>2</v>
      </c>
      <c r="C67" s="7">
        <v>230</v>
      </c>
    </row>
    <row r="68" spans="1:3" ht="15">
      <c r="A68" s="7" t="s">
        <v>83</v>
      </c>
      <c r="B68" s="7">
        <v>2</v>
      </c>
      <c r="C68" s="7">
        <v>244</v>
      </c>
    </row>
    <row r="69" spans="1:3" ht="15">
      <c r="A69" s="7" t="s">
        <v>84</v>
      </c>
      <c r="B69" s="7">
        <v>2</v>
      </c>
      <c r="C69" s="7">
        <v>254</v>
      </c>
    </row>
    <row r="70" spans="1:3" ht="15">
      <c r="A70" s="7" t="s">
        <v>85</v>
      </c>
      <c r="B70" s="7">
        <v>2</v>
      </c>
      <c r="C70" s="7">
        <v>268</v>
      </c>
    </row>
    <row r="71" spans="1:3" ht="15">
      <c r="A71" s="7" t="s">
        <v>86</v>
      </c>
      <c r="B71" s="7">
        <v>2</v>
      </c>
      <c r="C71" s="7">
        <v>500</v>
      </c>
    </row>
    <row r="72" spans="1:3" ht="15">
      <c r="A72" s="7" t="s">
        <v>87</v>
      </c>
      <c r="B72" s="7">
        <v>2</v>
      </c>
      <c r="C72" s="7">
        <v>800</v>
      </c>
    </row>
    <row r="74" ht="15">
      <c r="A74" s="10" t="s">
        <v>88</v>
      </c>
    </row>
    <row r="75" spans="1:3" ht="15">
      <c r="A75" s="10" t="s">
        <v>2</v>
      </c>
      <c r="B75" s="11" t="s">
        <v>3</v>
      </c>
      <c r="C75" s="11" t="s">
        <v>4</v>
      </c>
    </row>
    <row r="76" spans="1:3" ht="15">
      <c r="A76" t="s">
        <v>65</v>
      </c>
      <c r="B76">
        <v>2</v>
      </c>
      <c r="C76">
        <v>4400</v>
      </c>
    </row>
    <row r="78" ht="15">
      <c r="A78" s="10" t="s">
        <v>90</v>
      </c>
    </row>
    <row r="79" spans="1:3" ht="15">
      <c r="A79" s="10" t="s">
        <v>2</v>
      </c>
      <c r="B79" s="11" t="s">
        <v>3</v>
      </c>
      <c r="C79" s="11" t="s">
        <v>4</v>
      </c>
    </row>
    <row r="80" spans="1:3" ht="15">
      <c r="A80" s="7" t="s">
        <v>92</v>
      </c>
      <c r="B80" s="7">
        <v>2</v>
      </c>
      <c r="C80" s="7">
        <v>265</v>
      </c>
    </row>
    <row r="81" spans="1:3" ht="15">
      <c r="A81" s="7" t="s">
        <v>91</v>
      </c>
      <c r="B81" s="7">
        <v>2</v>
      </c>
      <c r="C81" s="7">
        <v>275</v>
      </c>
    </row>
    <row r="82" spans="1:3" ht="15">
      <c r="A82" s="7" t="s">
        <v>93</v>
      </c>
      <c r="B82" s="7">
        <v>2</v>
      </c>
      <c r="C82" s="7">
        <v>301</v>
      </c>
    </row>
    <row r="83" spans="1:3" ht="15">
      <c r="A83" s="7" t="s">
        <v>94</v>
      </c>
      <c r="B83" s="7">
        <v>2</v>
      </c>
      <c r="C83" s="7">
        <v>800</v>
      </c>
    </row>
    <row r="84" spans="1:3" ht="15">
      <c r="A84" s="7" t="s">
        <v>95</v>
      </c>
      <c r="B84" s="7">
        <v>2</v>
      </c>
      <c r="C84" s="7">
        <v>1680</v>
      </c>
    </row>
    <row r="85" spans="1:3" ht="15">
      <c r="A85" s="7" t="s">
        <v>96</v>
      </c>
      <c r="B85" s="7">
        <v>2</v>
      </c>
      <c r="C85" s="7">
        <v>1710</v>
      </c>
    </row>
    <row r="86" spans="1:3" ht="15">
      <c r="A86" s="7" t="s">
        <v>97</v>
      </c>
      <c r="B86" s="7">
        <v>2</v>
      </c>
      <c r="C86" s="7">
        <v>1740</v>
      </c>
    </row>
    <row r="87" spans="1:3" ht="15">
      <c r="A87" s="7" t="s">
        <v>132</v>
      </c>
      <c r="B87" s="7">
        <v>2</v>
      </c>
      <c r="C87" s="7">
        <v>4455</v>
      </c>
    </row>
    <row r="89" ht="15">
      <c r="A89" s="10" t="s">
        <v>99</v>
      </c>
    </row>
    <row r="90" spans="1:3" ht="15">
      <c r="A90" s="10" t="s">
        <v>2</v>
      </c>
      <c r="B90" s="11" t="s">
        <v>3</v>
      </c>
      <c r="C90" s="11" t="s">
        <v>4</v>
      </c>
    </row>
    <row r="91" spans="1:3" ht="15">
      <c r="A91" s="7" t="s">
        <v>100</v>
      </c>
      <c r="B91" s="7">
        <v>2</v>
      </c>
      <c r="C91" s="7">
        <v>1690</v>
      </c>
    </row>
    <row r="92" spans="1:3" ht="15">
      <c r="A92" s="7" t="s">
        <v>101</v>
      </c>
      <c r="B92" s="7">
        <v>2</v>
      </c>
      <c r="C92" s="7">
        <v>1740</v>
      </c>
    </row>
    <row r="93" spans="1:3" ht="15">
      <c r="A93" s="7" t="s">
        <v>102</v>
      </c>
      <c r="B93" s="7">
        <v>2</v>
      </c>
      <c r="C93" s="7">
        <v>1750</v>
      </c>
    </row>
    <row r="94" spans="1:3" ht="15">
      <c r="A94" s="7" t="s">
        <v>133</v>
      </c>
      <c r="B94" s="7">
        <v>4</v>
      </c>
      <c r="C94" s="7">
        <v>1780</v>
      </c>
    </row>
    <row r="95" spans="1:3" ht="15">
      <c r="A95" s="7" t="s">
        <v>134</v>
      </c>
      <c r="B95" s="7">
        <v>2</v>
      </c>
      <c r="C95" s="7">
        <v>4465</v>
      </c>
    </row>
    <row r="96" spans="1:3" ht="15">
      <c r="A96" s="7" t="s">
        <v>135</v>
      </c>
      <c r="B96" s="7">
        <v>2</v>
      </c>
      <c r="C96" s="7">
        <v>4675</v>
      </c>
    </row>
    <row r="98" ht="15">
      <c r="A98" s="10" t="s">
        <v>106</v>
      </c>
    </row>
    <row r="99" spans="1:3" ht="15">
      <c r="A99" s="10" t="s">
        <v>2</v>
      </c>
      <c r="B99" s="11" t="s">
        <v>3</v>
      </c>
      <c r="C99" s="11" t="s">
        <v>4</v>
      </c>
    </row>
    <row r="100" spans="1:3" ht="15">
      <c r="A100" s="7" t="s">
        <v>136</v>
      </c>
      <c r="B100" s="7">
        <v>2</v>
      </c>
      <c r="C100" s="7">
        <v>4680</v>
      </c>
    </row>
    <row r="101" spans="1:3" ht="15">
      <c r="A101" s="7" t="s">
        <v>137</v>
      </c>
      <c r="B101" s="7">
        <v>2</v>
      </c>
      <c r="C101" s="7">
        <v>4815</v>
      </c>
    </row>
    <row r="103" ht="15">
      <c r="A103" s="10" t="s">
        <v>109</v>
      </c>
    </row>
    <row r="104" spans="1:3" ht="15">
      <c r="A104" s="10" t="s">
        <v>2</v>
      </c>
      <c r="B104" s="11" t="s">
        <v>3</v>
      </c>
      <c r="C104" s="11" t="s">
        <v>4</v>
      </c>
    </row>
    <row r="105" spans="1:3" ht="15">
      <c r="A105" s="7" t="s">
        <v>138</v>
      </c>
      <c r="B105" s="7">
        <v>2</v>
      </c>
      <c r="C105" s="7">
        <v>4830</v>
      </c>
    </row>
    <row r="107" ht="15">
      <c r="A107" s="10" t="s">
        <v>111</v>
      </c>
    </row>
    <row r="108" spans="1:3" ht="15">
      <c r="A108" s="10" t="s">
        <v>2</v>
      </c>
      <c r="B108" s="11" t="s">
        <v>3</v>
      </c>
      <c r="C108" s="11" t="s">
        <v>4</v>
      </c>
    </row>
    <row r="109" spans="1:3" ht="15">
      <c r="A109" t="s">
        <v>112</v>
      </c>
      <c r="B109">
        <v>2</v>
      </c>
      <c r="C109">
        <v>1010</v>
      </c>
    </row>
    <row r="110" spans="1:3" ht="15">
      <c r="A110" t="s">
        <v>113</v>
      </c>
      <c r="B110">
        <v>2</v>
      </c>
      <c r="C110">
        <v>2040</v>
      </c>
    </row>
    <row r="112" ht="15">
      <c r="A112" s="10" t="s">
        <v>9</v>
      </c>
    </row>
    <row r="113" spans="1:3" ht="15">
      <c r="A113" s="10" t="s">
        <v>2</v>
      </c>
      <c r="B113" s="11" t="s">
        <v>3</v>
      </c>
      <c r="C113" s="11" t="s">
        <v>4</v>
      </c>
    </row>
    <row r="114" spans="1:3" ht="15">
      <c r="A114" t="s">
        <v>16</v>
      </c>
      <c r="B114">
        <v>2</v>
      </c>
      <c r="C114">
        <v>207</v>
      </c>
    </row>
    <row r="115" spans="1:3" ht="15">
      <c r="A115" t="s">
        <v>17</v>
      </c>
      <c r="B115">
        <v>2</v>
      </c>
      <c r="C115">
        <v>208</v>
      </c>
    </row>
    <row r="116" spans="1:3" ht="15">
      <c r="A116" t="s">
        <v>19</v>
      </c>
      <c r="B116">
        <v>2</v>
      </c>
      <c r="C116">
        <v>213</v>
      </c>
    </row>
    <row r="117" spans="1:3" ht="15">
      <c r="A117" t="s">
        <v>18</v>
      </c>
      <c r="B117">
        <v>2</v>
      </c>
      <c r="C117">
        <v>215</v>
      </c>
    </row>
    <row r="118" spans="1:3" ht="15">
      <c r="A118" t="s">
        <v>22</v>
      </c>
      <c r="B118">
        <v>2</v>
      </c>
      <c r="C118">
        <v>338</v>
      </c>
    </row>
    <row r="119" spans="1:3" ht="15">
      <c r="A119" t="s">
        <v>23</v>
      </c>
      <c r="B119">
        <v>2</v>
      </c>
      <c r="C119">
        <v>379</v>
      </c>
    </row>
    <row r="120" spans="1:3" ht="15">
      <c r="A120" t="s">
        <v>24</v>
      </c>
      <c r="B120">
        <v>2</v>
      </c>
      <c r="C120">
        <v>381</v>
      </c>
    </row>
    <row r="121" spans="1:3" ht="15">
      <c r="A121" t="s">
        <v>25</v>
      </c>
      <c r="B121">
        <v>2</v>
      </c>
      <c r="C121">
        <v>451</v>
      </c>
    </row>
    <row r="122" spans="1:3" ht="15">
      <c r="A122" t="s">
        <v>14</v>
      </c>
      <c r="B122">
        <v>2</v>
      </c>
      <c r="C122">
        <v>183</v>
      </c>
    </row>
    <row r="123" spans="1:3" ht="15">
      <c r="A123" t="s">
        <v>15</v>
      </c>
      <c r="B123">
        <v>2</v>
      </c>
      <c r="C123">
        <v>185</v>
      </c>
    </row>
    <row r="124" spans="1:3" ht="15">
      <c r="A124" t="s">
        <v>52</v>
      </c>
      <c r="B124">
        <v>2</v>
      </c>
      <c r="C124">
        <v>521</v>
      </c>
    </row>
    <row r="126" ht="15">
      <c r="A126" s="10" t="s">
        <v>39</v>
      </c>
    </row>
    <row r="127" spans="1:3" ht="15">
      <c r="A127" s="10" t="s">
        <v>2</v>
      </c>
      <c r="B127" s="11" t="s">
        <v>3</v>
      </c>
      <c r="C127" s="11" t="s">
        <v>4</v>
      </c>
    </row>
    <row r="128" spans="1:3" ht="15">
      <c r="A128" t="s">
        <v>114</v>
      </c>
      <c r="B128">
        <v>2</v>
      </c>
      <c r="C128">
        <v>375</v>
      </c>
    </row>
    <row r="129" spans="1:3" ht="15">
      <c r="A129" t="s">
        <v>115</v>
      </c>
      <c r="B129">
        <v>2</v>
      </c>
      <c r="C129">
        <v>400</v>
      </c>
    </row>
    <row r="130" spans="1:3" ht="15">
      <c r="A130" t="s">
        <v>116</v>
      </c>
      <c r="B130">
        <v>2</v>
      </c>
      <c r="C130">
        <v>403</v>
      </c>
    </row>
    <row r="131" spans="1:3" ht="15">
      <c r="A131" t="s">
        <v>117</v>
      </c>
      <c r="B131">
        <v>2</v>
      </c>
      <c r="C131">
        <v>428</v>
      </c>
    </row>
    <row r="132" spans="1:3" ht="15">
      <c r="A132" t="s">
        <v>118</v>
      </c>
      <c r="B132">
        <v>2</v>
      </c>
      <c r="C132">
        <v>442</v>
      </c>
    </row>
    <row r="133" spans="1:3" ht="15">
      <c r="A133" t="s">
        <v>119</v>
      </c>
      <c r="B133">
        <v>2</v>
      </c>
      <c r="C133">
        <v>454</v>
      </c>
    </row>
    <row r="134" spans="1:3" ht="15">
      <c r="A134" t="s">
        <v>120</v>
      </c>
      <c r="B134">
        <v>2</v>
      </c>
      <c r="C134">
        <v>461</v>
      </c>
    </row>
    <row r="135" spans="1:3" ht="15">
      <c r="A135" t="s">
        <v>50</v>
      </c>
      <c r="B135">
        <v>2</v>
      </c>
      <c r="C135">
        <v>500</v>
      </c>
    </row>
    <row r="136" spans="1:3" ht="15">
      <c r="A136" t="s">
        <v>121</v>
      </c>
      <c r="B136">
        <v>2</v>
      </c>
      <c r="C136">
        <v>541</v>
      </c>
    </row>
    <row r="137" spans="1:3" ht="15">
      <c r="A137" t="s">
        <v>54</v>
      </c>
      <c r="B137">
        <v>2</v>
      </c>
      <c r="C137">
        <v>664</v>
      </c>
    </row>
    <row r="138" spans="1:3" ht="15">
      <c r="A138" t="s">
        <v>56</v>
      </c>
      <c r="B138">
        <v>2</v>
      </c>
      <c r="C138">
        <v>780</v>
      </c>
    </row>
    <row r="139" spans="1:3" ht="15">
      <c r="A139" t="s">
        <v>60</v>
      </c>
      <c r="B139">
        <v>2</v>
      </c>
      <c r="C139">
        <v>900</v>
      </c>
    </row>
    <row r="140" spans="1:3" ht="15">
      <c r="A140" t="s">
        <v>64</v>
      </c>
      <c r="B140">
        <v>2</v>
      </c>
      <c r="C140">
        <v>1630</v>
      </c>
    </row>
    <row r="142" ht="15">
      <c r="A142" s="10" t="s">
        <v>76</v>
      </c>
    </row>
    <row r="143" spans="1:3" ht="15">
      <c r="A143" s="10" t="s">
        <v>2</v>
      </c>
      <c r="B143" s="11" t="s">
        <v>3</v>
      </c>
      <c r="C143" s="11" t="s">
        <v>4</v>
      </c>
    </row>
    <row r="144" spans="1:3" ht="15">
      <c r="A144" t="s">
        <v>79</v>
      </c>
      <c r="B144">
        <v>2</v>
      </c>
      <c r="C144">
        <v>800</v>
      </c>
    </row>
    <row r="145" spans="1:3" ht="15">
      <c r="A145" t="s">
        <v>122</v>
      </c>
      <c r="B145">
        <v>2</v>
      </c>
      <c r="C145">
        <v>1670</v>
      </c>
    </row>
    <row r="146" spans="1:3" ht="15">
      <c r="A146" t="s">
        <v>123</v>
      </c>
      <c r="B146">
        <v>2</v>
      </c>
      <c r="C146">
        <v>1720</v>
      </c>
    </row>
    <row r="148" ht="15">
      <c r="A148" s="10" t="s">
        <v>88</v>
      </c>
    </row>
    <row r="149" spans="1:3" ht="15">
      <c r="A149" s="10" t="s">
        <v>2</v>
      </c>
      <c r="B149" s="11" t="s">
        <v>3</v>
      </c>
      <c r="C149" s="11" t="s">
        <v>4</v>
      </c>
    </row>
    <row r="150" spans="1:3" ht="15">
      <c r="A150" t="s">
        <v>124</v>
      </c>
      <c r="B150">
        <v>2</v>
      </c>
      <c r="C150">
        <v>1940</v>
      </c>
    </row>
    <row r="151" spans="1:3" ht="15">
      <c r="A151" t="s">
        <v>125</v>
      </c>
      <c r="B151">
        <v>2</v>
      </c>
      <c r="C151">
        <v>1950</v>
      </c>
    </row>
    <row r="152" spans="1:3" ht="15">
      <c r="A152" t="s">
        <v>89</v>
      </c>
      <c r="B152">
        <v>2</v>
      </c>
      <c r="C152">
        <v>4435</v>
      </c>
    </row>
    <row r="154" ht="15">
      <c r="A154" s="10" t="s">
        <v>126</v>
      </c>
    </row>
    <row r="155" spans="1:3" ht="15">
      <c r="A155" s="10" t="s">
        <v>2</v>
      </c>
      <c r="B155" s="11" t="s">
        <v>3</v>
      </c>
      <c r="C155" s="11" t="s">
        <v>4</v>
      </c>
    </row>
    <row r="156" spans="1:3" ht="15">
      <c r="A156" t="s">
        <v>127</v>
      </c>
      <c r="B156">
        <v>2</v>
      </c>
      <c r="C156">
        <v>4620</v>
      </c>
    </row>
    <row r="158" ht="15">
      <c r="A158" s="10" t="s">
        <v>128</v>
      </c>
    </row>
    <row r="159" spans="1:3" ht="15">
      <c r="A159" s="10" t="s">
        <v>2</v>
      </c>
      <c r="B159" s="11" t="s">
        <v>3</v>
      </c>
      <c r="C159" s="11" t="s">
        <v>4</v>
      </c>
    </row>
    <row r="160" spans="1:3" ht="15">
      <c r="A160" t="s">
        <v>129</v>
      </c>
      <c r="B160">
        <v>2</v>
      </c>
      <c r="C160">
        <v>4495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37.7109375" style="0" customWidth="1"/>
    <col min="3" max="3" width="9.140625" style="2" customWidth="1"/>
  </cols>
  <sheetData>
    <row r="1" ht="20.25">
      <c r="A1" s="1" t="s">
        <v>0</v>
      </c>
    </row>
    <row r="2" ht="15">
      <c r="A2" s="3" t="s">
        <v>151</v>
      </c>
    </row>
    <row r="4" ht="15">
      <c r="A4" s="3" t="s">
        <v>1</v>
      </c>
    </row>
    <row r="5" spans="1:5" ht="20.25">
      <c r="A5" s="3" t="s">
        <v>2</v>
      </c>
      <c r="B5" s="4" t="s">
        <v>3</v>
      </c>
      <c r="C5" s="5" t="s">
        <v>4</v>
      </c>
      <c r="E5" s="1" t="s">
        <v>5</v>
      </c>
    </row>
    <row r="6" spans="1:6" ht="15">
      <c r="A6" t="s">
        <v>6</v>
      </c>
      <c r="B6">
        <v>2</v>
      </c>
      <c r="C6" s="2">
        <v>1450</v>
      </c>
      <c r="E6" s="3" t="s">
        <v>152</v>
      </c>
      <c r="F6" s="3"/>
    </row>
    <row r="7" spans="1:5" ht="15">
      <c r="A7" s="6" t="s">
        <v>7</v>
      </c>
      <c r="E7" s="3" t="s">
        <v>8</v>
      </c>
    </row>
    <row r="9" spans="1:11" ht="15">
      <c r="A9" s="3" t="s">
        <v>9</v>
      </c>
      <c r="F9" s="4" t="s">
        <v>10</v>
      </c>
      <c r="G9" s="4" t="s">
        <v>11</v>
      </c>
      <c r="H9" s="4" t="s">
        <v>12</v>
      </c>
      <c r="I9" s="4"/>
      <c r="J9" s="4"/>
      <c r="K9" s="4" t="s">
        <v>13</v>
      </c>
    </row>
    <row r="10" spans="1:3" ht="15">
      <c r="A10" s="3" t="s">
        <v>2</v>
      </c>
      <c r="B10" s="4" t="s">
        <v>3</v>
      </c>
      <c r="C10" s="5" t="s">
        <v>4</v>
      </c>
    </row>
    <row r="11" spans="1:11" ht="15">
      <c r="A11" t="s">
        <v>14</v>
      </c>
      <c r="B11">
        <v>2</v>
      </c>
      <c r="C11" s="2">
        <v>177</v>
      </c>
      <c r="E11" s="3">
        <v>1</v>
      </c>
      <c r="F11">
        <f>4962+1830+323+(-7+0+0)</f>
        <v>7108</v>
      </c>
      <c r="G11">
        <f>4947+1794+293+(-7+0+0)</f>
        <v>7027</v>
      </c>
      <c r="H11">
        <f>4629+2007+555+(-6+0+0)</f>
        <v>7185</v>
      </c>
      <c r="K11">
        <v>8031</v>
      </c>
    </row>
    <row r="12" spans="1:11" ht="15">
      <c r="A12" t="s">
        <v>15</v>
      </c>
      <c r="B12">
        <v>2</v>
      </c>
      <c r="C12" s="2">
        <v>179</v>
      </c>
      <c r="E12" s="3">
        <v>2</v>
      </c>
      <c r="F12">
        <f>4962+1830+289+(-7+0+0)</f>
        <v>7074</v>
      </c>
      <c r="G12">
        <f>4947+1794+258+(-7+0+0)</f>
        <v>6992</v>
      </c>
      <c r="H12">
        <f>4629+2007+463+(-6+0+0)</f>
        <v>7093</v>
      </c>
      <c r="K12">
        <v>7692</v>
      </c>
    </row>
    <row r="13" spans="1:11" ht="15">
      <c r="A13" t="s">
        <v>16</v>
      </c>
      <c r="B13">
        <v>2</v>
      </c>
      <c r="C13" s="2">
        <v>202</v>
      </c>
      <c r="E13" s="3">
        <v>3</v>
      </c>
      <c r="F13">
        <f>4962+1800+275+(-7+0+0)</f>
        <v>7030</v>
      </c>
      <c r="G13">
        <f>4947+1744+260+(-7+0+0)</f>
        <v>6944</v>
      </c>
      <c r="H13">
        <f>4629+2007+466+(-6+0+0)</f>
        <v>7096</v>
      </c>
      <c r="K13">
        <v>7506</v>
      </c>
    </row>
    <row r="14" spans="1:11" ht="15">
      <c r="A14" t="s">
        <v>17</v>
      </c>
      <c r="B14">
        <v>2</v>
      </c>
      <c r="C14" s="2">
        <v>207</v>
      </c>
      <c r="E14" s="3">
        <v>4</v>
      </c>
      <c r="F14">
        <f>4962+1800+286+(-7+0+0)</f>
        <v>7041</v>
      </c>
      <c r="G14">
        <f>4947+1744+271+(-7+0+0)</f>
        <v>6955</v>
      </c>
      <c r="H14">
        <f>4629+2000+451+(-6+0+0)</f>
        <v>7074</v>
      </c>
      <c r="K14">
        <v>7428</v>
      </c>
    </row>
    <row r="15" spans="1:11" ht="15">
      <c r="A15" t="s">
        <v>18</v>
      </c>
      <c r="B15">
        <v>2</v>
      </c>
      <c r="C15" s="2">
        <v>211</v>
      </c>
      <c r="E15" s="3">
        <v>5</v>
      </c>
      <c r="F15">
        <f>4823+1830+285+(-7+0+0)</f>
        <v>6931</v>
      </c>
      <c r="G15">
        <f>4818+1763+282+(-4+0+0)</f>
        <v>6859</v>
      </c>
      <c r="H15">
        <f>4629+2000+387+(-6+0+0)</f>
        <v>7010</v>
      </c>
      <c r="K15">
        <v>7310</v>
      </c>
    </row>
    <row r="16" spans="1:11" ht="15">
      <c r="A16" t="s">
        <v>19</v>
      </c>
      <c r="B16">
        <v>2</v>
      </c>
      <c r="C16" s="2">
        <v>212</v>
      </c>
      <c r="E16" s="3">
        <v>6</v>
      </c>
      <c r="F16">
        <f>4823+1830+253+(-7+0+0)</f>
        <v>6899</v>
      </c>
      <c r="G16">
        <f>4818+1763+250+(-4+0+0)</f>
        <v>6827</v>
      </c>
      <c r="H16">
        <f>4629+2000+437+(-6+0+0)</f>
        <v>7060</v>
      </c>
      <c r="K16">
        <v>7118</v>
      </c>
    </row>
    <row r="17" spans="1:11" ht="15">
      <c r="A17" t="s">
        <v>20</v>
      </c>
      <c r="B17">
        <v>2</v>
      </c>
      <c r="C17" s="2">
        <v>632</v>
      </c>
      <c r="E17" s="3">
        <v>7</v>
      </c>
      <c r="F17">
        <f>4823+1793+230+(-7+1+0)</f>
        <v>6840</v>
      </c>
      <c r="G17">
        <f>4818+1731+224+(-4+0+0)</f>
        <v>6769</v>
      </c>
      <c r="H17">
        <f>4761+1775+473+(-4+0+0)</f>
        <v>7005</v>
      </c>
      <c r="K17">
        <v>7074</v>
      </c>
    </row>
    <row r="18" spans="1:11" ht="15">
      <c r="A18" t="s">
        <v>21</v>
      </c>
      <c r="B18">
        <v>2</v>
      </c>
      <c r="C18" s="2">
        <v>661</v>
      </c>
      <c r="E18" s="3">
        <v>8</v>
      </c>
      <c r="F18">
        <f>4823+1793+235+(-7+1+0)</f>
        <v>6845</v>
      </c>
      <c r="G18">
        <f>4818+1731+229+(-4+0+0)</f>
        <v>6774</v>
      </c>
      <c r="H18">
        <f>4761+1775+391+(-4+0+0)</f>
        <v>6923</v>
      </c>
      <c r="K18">
        <v>7161</v>
      </c>
    </row>
    <row r="19" spans="1:11" ht="15">
      <c r="A19" t="s">
        <v>22</v>
      </c>
      <c r="B19">
        <v>2</v>
      </c>
      <c r="C19" s="2">
        <v>347</v>
      </c>
      <c r="E19" s="3">
        <v>9</v>
      </c>
      <c r="F19">
        <f>4603+828+520+773+(-7+0+0+0)</f>
        <v>6717</v>
      </c>
      <c r="G19">
        <f>4596+829+485+763+(-7+0+0+0)</f>
        <v>6666</v>
      </c>
      <c r="H19">
        <f>4761+1775+411+(-4+0+0)</f>
        <v>6943</v>
      </c>
      <c r="K19">
        <v>7049</v>
      </c>
    </row>
    <row r="20" spans="1:11" ht="15">
      <c r="A20" t="s">
        <v>23</v>
      </c>
      <c r="B20">
        <v>2</v>
      </c>
      <c r="C20" s="2">
        <v>387</v>
      </c>
      <c r="E20" s="3">
        <v>10</v>
      </c>
      <c r="F20">
        <f>4603+828+520+664+(-7+0+0+0)</f>
        <v>6608</v>
      </c>
      <c r="G20">
        <f>4596+829+485+652+(-7+0+0+0)</f>
        <v>6555</v>
      </c>
      <c r="H20">
        <f>4761+1724+414+(-4+0+0)</f>
        <v>6895</v>
      </c>
      <c r="K20">
        <v>7019</v>
      </c>
    </row>
    <row r="21" spans="1:11" ht="15">
      <c r="A21" t="s">
        <v>24</v>
      </c>
      <c r="B21">
        <v>2</v>
      </c>
      <c r="C21" s="2">
        <v>391</v>
      </c>
      <c r="E21" s="3">
        <v>11</v>
      </c>
      <c r="F21">
        <f>4603+828+930+211+(-7+0+0+0)</f>
        <v>6565</v>
      </c>
      <c r="G21">
        <f>4596+829+902+189+(-7+0+0+0)</f>
        <v>6509</v>
      </c>
      <c r="H21">
        <f>4761+1724+347+(-4+0+0)</f>
        <v>6828</v>
      </c>
      <c r="K21">
        <v>7037</v>
      </c>
    </row>
    <row r="22" spans="1:11" ht="15">
      <c r="A22" t="s">
        <v>25</v>
      </c>
      <c r="B22">
        <v>2</v>
      </c>
      <c r="C22" s="2">
        <v>463</v>
      </c>
      <c r="E22" s="3">
        <v>12</v>
      </c>
      <c r="F22">
        <f>4603+828+930+221+(-7+0+0+0)</f>
        <v>6575</v>
      </c>
      <c r="G22">
        <f>4596+829+902+200+(-7+0+0+0)</f>
        <v>6520</v>
      </c>
      <c r="H22">
        <f>4761+1724+385+(-4+0+0)</f>
        <v>6866</v>
      </c>
      <c r="K22">
        <v>7161</v>
      </c>
    </row>
    <row r="23" spans="5:8" ht="15">
      <c r="E23" s="3">
        <v>13</v>
      </c>
      <c r="F23">
        <f>4603+1689+222+(-7+3+0)</f>
        <v>6510</v>
      </c>
      <c r="G23">
        <f>4596+1689+179+(-7+4+0)</f>
        <v>6461</v>
      </c>
      <c r="H23">
        <f>4588+828+520+792+(-6+0+0+0)</f>
        <v>6722</v>
      </c>
    </row>
    <row r="24" spans="1:8" ht="15">
      <c r="A24" s="3" t="s">
        <v>26</v>
      </c>
      <c r="E24" s="3">
        <v>14</v>
      </c>
      <c r="F24">
        <f>4603+1689+221+(-7+3+0)</f>
        <v>6509</v>
      </c>
      <c r="G24">
        <f>4596+1689+177+(-7+4+0)</f>
        <v>6459</v>
      </c>
      <c r="H24">
        <f>4588+828+520+674+(-6+0+0+0)</f>
        <v>6604</v>
      </c>
    </row>
    <row r="25" spans="1:8" ht="15">
      <c r="A25" s="3" t="s">
        <v>2</v>
      </c>
      <c r="B25" s="4" t="s">
        <v>3</v>
      </c>
      <c r="C25" s="5" t="s">
        <v>4</v>
      </c>
      <c r="E25" s="3">
        <v>15</v>
      </c>
      <c r="F25">
        <f>1040+4532+661+(0-1+0)</f>
        <v>6232</v>
      </c>
      <c r="G25">
        <f>1040+4532+632+(0-1+0)</f>
        <v>6203</v>
      </c>
      <c r="H25">
        <f>4588+828+930+207+(-6+0+0+0)</f>
        <v>6547</v>
      </c>
    </row>
    <row r="26" spans="1:8" ht="15">
      <c r="A26" s="7" t="s">
        <v>27</v>
      </c>
      <c r="B26" s="7">
        <v>2</v>
      </c>
      <c r="C26" s="8">
        <v>400</v>
      </c>
      <c r="E26" s="3">
        <v>16</v>
      </c>
      <c r="F26">
        <f>1040+4532+521+(0-1+0)</f>
        <v>6092</v>
      </c>
      <c r="G26">
        <f>1040+4532+540+(0-1+0)</f>
        <v>6111</v>
      </c>
      <c r="H26">
        <f>4588+828+930+212+(-6+0+0+0)</f>
        <v>6552</v>
      </c>
    </row>
    <row r="27" spans="1:8" ht="15">
      <c r="A27" s="7" t="s">
        <v>28</v>
      </c>
      <c r="B27" s="7">
        <v>2</v>
      </c>
      <c r="C27" s="8">
        <v>418</v>
      </c>
      <c r="E27" s="3">
        <v>17</v>
      </c>
      <c r="H27">
        <f>4588+1689+211+(-6+3+0)</f>
        <v>6485</v>
      </c>
    </row>
    <row r="28" spans="1:8" ht="15">
      <c r="A28" s="7" t="s">
        <v>29</v>
      </c>
      <c r="B28" s="7">
        <v>2</v>
      </c>
      <c r="C28" s="8">
        <v>430</v>
      </c>
      <c r="E28" s="3">
        <v>18</v>
      </c>
      <c r="H28">
        <f>4588+1689+202+(-6+3+0)</f>
        <v>6476</v>
      </c>
    </row>
    <row r="29" spans="1:3" ht="15">
      <c r="A29" s="7" t="s">
        <v>30</v>
      </c>
      <c r="B29" s="7">
        <v>2</v>
      </c>
      <c r="C29" s="8">
        <v>452</v>
      </c>
    </row>
    <row r="30" spans="1:3" ht="15">
      <c r="A30" s="7" t="s">
        <v>31</v>
      </c>
      <c r="B30" s="7">
        <v>2</v>
      </c>
      <c r="C30" s="8">
        <v>458</v>
      </c>
    </row>
    <row r="31" spans="1:3" ht="15">
      <c r="A31" s="7" t="s">
        <v>32</v>
      </c>
      <c r="B31" s="7">
        <v>2</v>
      </c>
      <c r="C31" s="8">
        <v>542</v>
      </c>
    </row>
    <row r="32" spans="1:3" ht="15">
      <c r="A32" s="7" t="s">
        <v>33</v>
      </c>
      <c r="B32" s="7">
        <v>2</v>
      </c>
      <c r="C32" s="8">
        <v>545</v>
      </c>
    </row>
    <row r="33" spans="1:3" ht="15">
      <c r="A33" s="7" t="s">
        <v>34</v>
      </c>
      <c r="B33" s="7">
        <v>2</v>
      </c>
      <c r="C33" s="8">
        <v>644</v>
      </c>
    </row>
    <row r="34" spans="1:3" ht="15">
      <c r="A34" s="7" t="s">
        <v>35</v>
      </c>
      <c r="B34" s="7">
        <v>2</v>
      </c>
      <c r="C34" s="8">
        <v>681</v>
      </c>
    </row>
    <row r="35" spans="1:3" ht="15">
      <c r="A35" s="7" t="s">
        <v>36</v>
      </c>
      <c r="B35" s="7">
        <v>2</v>
      </c>
      <c r="C35" s="8">
        <v>740</v>
      </c>
    </row>
    <row r="36" spans="1:3" ht="15">
      <c r="A36" s="7" t="s">
        <v>37</v>
      </c>
      <c r="B36" s="7">
        <v>2</v>
      </c>
      <c r="C36" s="8">
        <v>759</v>
      </c>
    </row>
    <row r="37" spans="1:3" ht="15">
      <c r="A37" s="7" t="s">
        <v>38</v>
      </c>
      <c r="B37" s="7">
        <v>2</v>
      </c>
      <c r="C37" s="8">
        <v>1079</v>
      </c>
    </row>
    <row r="39" ht="15">
      <c r="A39" s="3" t="s">
        <v>39</v>
      </c>
    </row>
    <row r="40" spans="1:3" ht="15">
      <c r="A40" s="3" t="s">
        <v>2</v>
      </c>
      <c r="B40" s="4" t="s">
        <v>3</v>
      </c>
      <c r="C40" s="5" t="s">
        <v>4</v>
      </c>
    </row>
    <row r="41" spans="1:3" ht="15">
      <c r="A41" t="s">
        <v>40</v>
      </c>
      <c r="B41">
        <v>2</v>
      </c>
      <c r="C41" s="2">
        <v>189</v>
      </c>
    </row>
    <row r="42" spans="1:3" ht="15">
      <c r="A42" t="s">
        <v>41</v>
      </c>
      <c r="B42">
        <v>2</v>
      </c>
      <c r="C42" s="2">
        <v>200</v>
      </c>
    </row>
    <row r="43" spans="1:3" ht="15">
      <c r="A43" t="s">
        <v>42</v>
      </c>
      <c r="B43">
        <v>2</v>
      </c>
      <c r="C43" s="2">
        <v>211</v>
      </c>
    </row>
    <row r="44" spans="1:3" ht="15">
      <c r="A44" t="s">
        <v>43</v>
      </c>
      <c r="B44">
        <v>2</v>
      </c>
      <c r="C44" s="2">
        <v>224</v>
      </c>
    </row>
    <row r="45" spans="1:3" ht="15">
      <c r="A45" t="s">
        <v>44</v>
      </c>
      <c r="B45">
        <v>2</v>
      </c>
      <c r="C45" s="2">
        <v>229</v>
      </c>
    </row>
    <row r="46" spans="1:3" ht="15">
      <c r="A46" t="s">
        <v>45</v>
      </c>
      <c r="B46">
        <v>2</v>
      </c>
      <c r="C46" s="2">
        <v>250</v>
      </c>
    </row>
    <row r="47" spans="1:3" ht="15">
      <c r="A47" t="s">
        <v>46</v>
      </c>
      <c r="B47">
        <v>2</v>
      </c>
      <c r="C47" s="2">
        <v>258</v>
      </c>
    </row>
    <row r="48" spans="1:3" ht="15">
      <c r="A48" t="s">
        <v>47</v>
      </c>
      <c r="B48">
        <v>2</v>
      </c>
      <c r="C48" s="2">
        <v>260</v>
      </c>
    </row>
    <row r="49" spans="1:3" ht="15">
      <c r="A49" t="s">
        <v>48</v>
      </c>
      <c r="B49">
        <v>2</v>
      </c>
      <c r="C49" s="2">
        <v>282</v>
      </c>
    </row>
    <row r="50" spans="1:3" ht="15">
      <c r="A50" t="s">
        <v>49</v>
      </c>
      <c r="B50">
        <v>2</v>
      </c>
      <c r="C50" s="2">
        <v>484.733537079747</v>
      </c>
    </row>
    <row r="51" spans="1:3" ht="15">
      <c r="A51" t="s">
        <v>50</v>
      </c>
      <c r="B51">
        <v>2</v>
      </c>
      <c r="C51" s="2">
        <v>520</v>
      </c>
    </row>
    <row r="52" spans="1:3" ht="15">
      <c r="A52" t="s">
        <v>51</v>
      </c>
      <c r="B52">
        <v>2</v>
      </c>
      <c r="C52" s="2">
        <v>521</v>
      </c>
    </row>
    <row r="53" spans="1:3" ht="15">
      <c r="A53" t="s">
        <v>52</v>
      </c>
      <c r="B53">
        <v>2</v>
      </c>
      <c r="C53" s="2">
        <v>540</v>
      </c>
    </row>
    <row r="54" spans="1:3" ht="15">
      <c r="A54" t="s">
        <v>53</v>
      </c>
      <c r="B54">
        <v>2</v>
      </c>
      <c r="C54" s="2">
        <v>652</v>
      </c>
    </row>
    <row r="55" spans="1:3" ht="15">
      <c r="A55" t="s">
        <v>54</v>
      </c>
      <c r="B55">
        <v>2</v>
      </c>
      <c r="C55" s="2">
        <v>674</v>
      </c>
    </row>
    <row r="56" spans="1:3" ht="15">
      <c r="A56" t="s">
        <v>55</v>
      </c>
      <c r="B56">
        <v>2</v>
      </c>
      <c r="C56" s="2">
        <v>763</v>
      </c>
    </row>
    <row r="57" spans="1:3" ht="15">
      <c r="A57" t="s">
        <v>56</v>
      </c>
      <c r="B57">
        <v>2</v>
      </c>
      <c r="C57" s="2">
        <v>792</v>
      </c>
    </row>
    <row r="58" spans="1:3" ht="15">
      <c r="A58" t="s">
        <v>57</v>
      </c>
      <c r="B58">
        <v>4</v>
      </c>
      <c r="C58" s="2">
        <v>792.69921</v>
      </c>
    </row>
    <row r="59" spans="1:3" ht="15">
      <c r="A59" t="s">
        <v>58</v>
      </c>
      <c r="B59">
        <v>2</v>
      </c>
      <c r="C59" s="2">
        <v>890.56331</v>
      </c>
    </row>
    <row r="60" spans="1:3" ht="15">
      <c r="A60" t="s">
        <v>59</v>
      </c>
      <c r="B60">
        <v>2</v>
      </c>
      <c r="C60" s="2">
        <v>902.248362150633</v>
      </c>
    </row>
    <row r="61" spans="1:3" ht="15">
      <c r="A61" t="s">
        <v>60</v>
      </c>
      <c r="B61">
        <v>2</v>
      </c>
      <c r="C61" s="2">
        <v>930</v>
      </c>
    </row>
    <row r="62" spans="1:3" ht="15">
      <c r="A62" t="s">
        <v>61</v>
      </c>
      <c r="B62">
        <v>2</v>
      </c>
      <c r="C62" s="2">
        <v>940</v>
      </c>
    </row>
    <row r="63" spans="1:3" ht="15">
      <c r="A63" t="s">
        <v>62</v>
      </c>
      <c r="B63">
        <v>2</v>
      </c>
      <c r="C63" s="2">
        <v>990</v>
      </c>
    </row>
    <row r="64" spans="1:3" ht="15">
      <c r="A64" t="s">
        <v>63</v>
      </c>
      <c r="B64">
        <v>2</v>
      </c>
      <c r="C64" s="2">
        <v>1096.07792</v>
      </c>
    </row>
    <row r="65" spans="1:3" ht="15">
      <c r="A65" t="s">
        <v>64</v>
      </c>
      <c r="B65">
        <v>2</v>
      </c>
      <c r="C65" s="2">
        <v>1689</v>
      </c>
    </row>
    <row r="66" spans="1:3" ht="15">
      <c r="A66" t="s">
        <v>65</v>
      </c>
      <c r="B66">
        <v>2</v>
      </c>
      <c r="C66" s="2">
        <v>4532.33477229315</v>
      </c>
    </row>
    <row r="68" ht="15">
      <c r="A68" s="3" t="s">
        <v>66</v>
      </c>
    </row>
    <row r="69" spans="1:3" ht="15">
      <c r="A69" s="3" t="s">
        <v>2</v>
      </c>
      <c r="B69" s="4" t="s">
        <v>3</v>
      </c>
      <c r="C69" s="5" t="s">
        <v>4</v>
      </c>
    </row>
    <row r="70" spans="1:3" ht="15">
      <c r="A70" s="7" t="s">
        <v>67</v>
      </c>
      <c r="B70" s="7">
        <v>4</v>
      </c>
      <c r="C70" s="8">
        <v>221</v>
      </c>
    </row>
    <row r="71" spans="1:3" ht="15">
      <c r="A71" s="7" t="s">
        <v>68</v>
      </c>
      <c r="B71" s="7">
        <v>2</v>
      </c>
      <c r="C71" s="8">
        <v>222</v>
      </c>
    </row>
    <row r="72" spans="1:3" ht="15">
      <c r="A72" s="7" t="s">
        <v>69</v>
      </c>
      <c r="B72" s="7">
        <v>2</v>
      </c>
      <c r="C72" s="8">
        <v>664</v>
      </c>
    </row>
    <row r="73" spans="1:3" ht="15">
      <c r="A73" s="7" t="s">
        <v>70</v>
      </c>
      <c r="B73" s="7">
        <v>2</v>
      </c>
      <c r="C73" s="8">
        <v>773</v>
      </c>
    </row>
    <row r="74" spans="1:3" ht="15">
      <c r="A74" s="7" t="s">
        <v>71</v>
      </c>
      <c r="B74" s="7">
        <v>2</v>
      </c>
      <c r="C74" s="8">
        <v>930</v>
      </c>
    </row>
    <row r="75" spans="1:3" ht="15">
      <c r="A75" s="7" t="s">
        <v>72</v>
      </c>
      <c r="B75" s="7">
        <v>4</v>
      </c>
      <c r="C75" s="8">
        <v>1689</v>
      </c>
    </row>
    <row r="76" spans="1:3" ht="15">
      <c r="A76" s="7" t="s">
        <v>73</v>
      </c>
      <c r="B76" s="7">
        <v>2</v>
      </c>
      <c r="C76" s="8">
        <v>2350</v>
      </c>
    </row>
    <row r="77" spans="1:3" ht="15">
      <c r="A77" s="7" t="s">
        <v>74</v>
      </c>
      <c r="B77" s="7">
        <v>2</v>
      </c>
      <c r="C77" s="8">
        <v>2500</v>
      </c>
    </row>
    <row r="78" spans="1:3" ht="15">
      <c r="A78" s="7" t="s">
        <v>75</v>
      </c>
      <c r="B78" s="7">
        <v>2</v>
      </c>
      <c r="C78" s="8">
        <v>2530</v>
      </c>
    </row>
    <row r="80" ht="15">
      <c r="A80" s="3" t="s">
        <v>76</v>
      </c>
    </row>
    <row r="81" spans="1:3" ht="15">
      <c r="A81" s="3" t="s">
        <v>2</v>
      </c>
      <c r="B81" s="4" t="s">
        <v>3</v>
      </c>
      <c r="C81" s="5" t="s">
        <v>4</v>
      </c>
    </row>
    <row r="82" spans="1:3" ht="15">
      <c r="A82" t="s">
        <v>77</v>
      </c>
      <c r="B82">
        <v>2</v>
      </c>
      <c r="C82" s="2">
        <v>271</v>
      </c>
    </row>
    <row r="83" spans="1:3" ht="15">
      <c r="A83" t="s">
        <v>78</v>
      </c>
      <c r="B83">
        <v>2</v>
      </c>
      <c r="C83" s="2">
        <v>293</v>
      </c>
    </row>
    <row r="84" spans="1:3" ht="15">
      <c r="A84" t="s">
        <v>79</v>
      </c>
      <c r="B84">
        <v>2</v>
      </c>
      <c r="C84" s="2">
        <v>828</v>
      </c>
    </row>
    <row r="86" ht="15">
      <c r="A86" s="3" t="s">
        <v>80</v>
      </c>
    </row>
    <row r="87" spans="1:3" ht="15">
      <c r="A87" s="3" t="s">
        <v>2</v>
      </c>
      <c r="B87" s="4" t="s">
        <v>3</v>
      </c>
      <c r="C87" s="5" t="s">
        <v>4</v>
      </c>
    </row>
    <row r="88" spans="1:3" ht="15">
      <c r="A88" s="7" t="s">
        <v>81</v>
      </c>
      <c r="B88" s="7">
        <v>2</v>
      </c>
      <c r="C88" s="8">
        <v>230</v>
      </c>
    </row>
    <row r="89" spans="1:3" ht="15">
      <c r="A89" s="7" t="s">
        <v>82</v>
      </c>
      <c r="B89" s="7">
        <v>2</v>
      </c>
      <c r="C89" s="8">
        <v>235</v>
      </c>
    </row>
    <row r="90" spans="1:3" ht="15">
      <c r="A90" s="7" t="s">
        <v>83</v>
      </c>
      <c r="B90" s="7">
        <v>2</v>
      </c>
      <c r="C90" s="8">
        <v>253</v>
      </c>
    </row>
    <row r="91" spans="1:3" ht="15">
      <c r="A91" s="7" t="s">
        <v>84</v>
      </c>
      <c r="B91" s="7">
        <v>2</v>
      </c>
      <c r="C91" s="8">
        <v>275</v>
      </c>
    </row>
    <row r="92" spans="1:3" ht="15">
      <c r="A92" s="7" t="s">
        <v>85</v>
      </c>
      <c r="B92" s="7">
        <v>2</v>
      </c>
      <c r="C92" s="8">
        <v>289</v>
      </c>
    </row>
    <row r="93" spans="1:3" ht="15">
      <c r="A93" s="7" t="s">
        <v>86</v>
      </c>
      <c r="B93" s="7">
        <v>2</v>
      </c>
      <c r="C93" s="8">
        <v>520</v>
      </c>
    </row>
    <row r="94" spans="1:3" ht="15">
      <c r="A94" s="7" t="s">
        <v>87</v>
      </c>
      <c r="B94" s="7">
        <v>2</v>
      </c>
      <c r="C94" s="8">
        <v>828.76842875938</v>
      </c>
    </row>
    <row r="96" ht="15">
      <c r="A96" s="3" t="s">
        <v>88</v>
      </c>
    </row>
    <row r="97" spans="1:3" ht="15">
      <c r="A97" s="3" t="s">
        <v>2</v>
      </c>
      <c r="B97" s="4" t="s">
        <v>3</v>
      </c>
      <c r="C97" s="5" t="s">
        <v>4</v>
      </c>
    </row>
    <row r="98" spans="1:3" ht="15">
      <c r="A98" t="s">
        <v>89</v>
      </c>
      <c r="B98">
        <v>2</v>
      </c>
      <c r="C98" s="2">
        <v>4588</v>
      </c>
    </row>
    <row r="100" ht="15">
      <c r="A100" s="3" t="s">
        <v>90</v>
      </c>
    </row>
    <row r="101" spans="1:3" ht="15">
      <c r="A101" s="3" t="s">
        <v>2</v>
      </c>
      <c r="B101" s="4" t="s">
        <v>3</v>
      </c>
      <c r="C101" s="5" t="s">
        <v>4</v>
      </c>
    </row>
    <row r="102" spans="1:3" ht="15">
      <c r="A102" s="7" t="s">
        <v>91</v>
      </c>
      <c r="B102" s="7">
        <v>2</v>
      </c>
      <c r="C102" s="8">
        <v>285</v>
      </c>
    </row>
    <row r="103" spans="1:3" ht="15">
      <c r="A103" s="7" t="s">
        <v>92</v>
      </c>
      <c r="B103" s="7">
        <v>2</v>
      </c>
      <c r="C103" s="8">
        <v>286</v>
      </c>
    </row>
    <row r="104" spans="1:3" ht="15">
      <c r="A104" s="7" t="s">
        <v>93</v>
      </c>
      <c r="B104" s="7">
        <v>2</v>
      </c>
      <c r="C104" s="8">
        <v>323</v>
      </c>
    </row>
    <row r="105" spans="1:3" ht="15">
      <c r="A105" s="7" t="s">
        <v>94</v>
      </c>
      <c r="B105" s="7">
        <v>2</v>
      </c>
      <c r="C105" s="8">
        <v>828</v>
      </c>
    </row>
    <row r="106" spans="1:3" ht="15">
      <c r="A106" s="7" t="s">
        <v>95</v>
      </c>
      <c r="B106" s="7">
        <v>2</v>
      </c>
      <c r="C106" s="8">
        <v>1730.53214912911</v>
      </c>
    </row>
    <row r="107" spans="1:3" ht="15">
      <c r="A107" s="7" t="s">
        <v>96</v>
      </c>
      <c r="B107" s="7">
        <v>2</v>
      </c>
      <c r="C107" s="8">
        <v>1762.57269579396</v>
      </c>
    </row>
    <row r="108" spans="1:3" ht="15">
      <c r="A108" s="7" t="s">
        <v>97</v>
      </c>
      <c r="B108" s="7">
        <v>2</v>
      </c>
      <c r="C108" s="8">
        <v>1793</v>
      </c>
    </row>
    <row r="109" spans="1:3" ht="15">
      <c r="A109" s="7" t="s">
        <v>98</v>
      </c>
      <c r="B109" s="7">
        <v>2</v>
      </c>
      <c r="C109" s="8">
        <v>4596.10549777216</v>
      </c>
    </row>
    <row r="111" ht="15">
      <c r="A111" s="3" t="s">
        <v>99</v>
      </c>
    </row>
    <row r="112" spans="1:3" ht="15">
      <c r="A112" s="3" t="s">
        <v>2</v>
      </c>
      <c r="B112" s="4" t="s">
        <v>3</v>
      </c>
      <c r="C112" s="5" t="s">
        <v>4</v>
      </c>
    </row>
    <row r="113" spans="1:3" ht="15">
      <c r="A113" s="7" t="s">
        <v>100</v>
      </c>
      <c r="B113" s="7">
        <v>2</v>
      </c>
      <c r="C113" s="8">
        <v>1743.90488653291</v>
      </c>
    </row>
    <row r="114" spans="1:3" ht="15">
      <c r="A114" s="7" t="s">
        <v>101</v>
      </c>
      <c r="B114" s="7">
        <v>2</v>
      </c>
      <c r="C114" s="8">
        <v>1794.14747399747</v>
      </c>
    </row>
    <row r="115" spans="1:3" ht="15">
      <c r="A115" s="7" t="s">
        <v>102</v>
      </c>
      <c r="B115" s="7">
        <v>2</v>
      </c>
      <c r="C115" s="8">
        <v>1800</v>
      </c>
    </row>
    <row r="116" spans="1:3" ht="15">
      <c r="A116" s="7" t="s">
        <v>103</v>
      </c>
      <c r="B116" s="7">
        <v>4</v>
      </c>
      <c r="C116" s="8">
        <v>1830</v>
      </c>
    </row>
    <row r="117" spans="1:3" ht="15">
      <c r="A117" s="7" t="s">
        <v>104</v>
      </c>
      <c r="B117" s="7">
        <v>2</v>
      </c>
      <c r="C117" s="8">
        <v>4603</v>
      </c>
    </row>
    <row r="118" spans="1:3" ht="15">
      <c r="A118" s="7" t="s">
        <v>105</v>
      </c>
      <c r="B118" s="7">
        <v>2</v>
      </c>
      <c r="C118" s="8">
        <v>4817.72082264051</v>
      </c>
    </row>
    <row r="120" ht="15">
      <c r="A120" s="3" t="s">
        <v>106</v>
      </c>
    </row>
    <row r="121" spans="1:3" ht="15">
      <c r="A121" s="3" t="s">
        <v>2</v>
      </c>
      <c r="B121" s="4" t="s">
        <v>3</v>
      </c>
      <c r="C121" s="5" t="s">
        <v>4</v>
      </c>
    </row>
    <row r="122" spans="1:3" ht="15">
      <c r="A122" s="7" t="s">
        <v>107</v>
      </c>
      <c r="B122" s="7">
        <v>2</v>
      </c>
      <c r="C122" s="8">
        <v>4823</v>
      </c>
    </row>
    <row r="123" spans="1:3" ht="15">
      <c r="A123" s="7" t="s">
        <v>108</v>
      </c>
      <c r="B123" s="7">
        <v>2</v>
      </c>
      <c r="C123" s="8">
        <v>4947.1882851557</v>
      </c>
    </row>
    <row r="125" ht="15">
      <c r="A125" s="3" t="s">
        <v>109</v>
      </c>
    </row>
    <row r="126" spans="1:3" ht="15">
      <c r="A126" s="3" t="s">
        <v>2</v>
      </c>
      <c r="B126" s="4" t="s">
        <v>3</v>
      </c>
      <c r="C126" s="5" t="s">
        <v>4</v>
      </c>
    </row>
    <row r="127" spans="1:3" ht="15">
      <c r="A127" s="7" t="s">
        <v>110</v>
      </c>
      <c r="B127" s="7">
        <v>2</v>
      </c>
      <c r="C127" s="8">
        <v>4962.1882851557</v>
      </c>
    </row>
    <row r="129" ht="15">
      <c r="A129" s="3" t="s">
        <v>111</v>
      </c>
    </row>
    <row r="130" spans="1:3" ht="15">
      <c r="A130" s="3" t="s">
        <v>2</v>
      </c>
      <c r="B130" s="4" t="s">
        <v>3</v>
      </c>
      <c r="C130" s="5" t="s">
        <v>4</v>
      </c>
    </row>
    <row r="131" spans="1:3" ht="15">
      <c r="A131" t="s">
        <v>112</v>
      </c>
      <c r="B131">
        <v>2</v>
      </c>
      <c r="C131" s="2">
        <v>1040</v>
      </c>
    </row>
    <row r="132" spans="1:3" ht="15">
      <c r="A132" t="s">
        <v>113</v>
      </c>
      <c r="B132">
        <v>2</v>
      </c>
      <c r="C132" s="2">
        <v>2130</v>
      </c>
    </row>
    <row r="134" ht="15">
      <c r="A134" s="3" t="s">
        <v>39</v>
      </c>
    </row>
    <row r="135" spans="1:3" ht="15">
      <c r="A135" s="3" t="s">
        <v>2</v>
      </c>
      <c r="B135" s="4" t="s">
        <v>3</v>
      </c>
      <c r="C135" s="5" t="s">
        <v>4</v>
      </c>
    </row>
    <row r="136" spans="1:3" ht="15">
      <c r="A136" t="s">
        <v>114</v>
      </c>
      <c r="B136">
        <v>2</v>
      </c>
      <c r="C136" s="2">
        <v>385</v>
      </c>
    </row>
    <row r="137" spans="1:3" ht="15">
      <c r="A137" t="s">
        <v>115</v>
      </c>
      <c r="B137">
        <v>2</v>
      </c>
      <c r="C137" s="2">
        <v>411</v>
      </c>
    </row>
    <row r="138" spans="1:3" ht="15">
      <c r="A138" t="s">
        <v>116</v>
      </c>
      <c r="B138">
        <v>2</v>
      </c>
      <c r="C138" s="2">
        <v>414</v>
      </c>
    </row>
    <row r="139" spans="1:3" ht="15">
      <c r="A139" t="s">
        <v>117</v>
      </c>
      <c r="B139">
        <v>2</v>
      </c>
      <c r="C139" s="2">
        <v>437</v>
      </c>
    </row>
    <row r="140" spans="1:3" ht="15">
      <c r="A140" t="s">
        <v>118</v>
      </c>
      <c r="B140">
        <v>2</v>
      </c>
      <c r="C140" s="2">
        <v>451</v>
      </c>
    </row>
    <row r="141" spans="1:3" ht="15">
      <c r="A141" t="s">
        <v>119</v>
      </c>
      <c r="B141">
        <v>2</v>
      </c>
      <c r="C141" s="2">
        <v>466</v>
      </c>
    </row>
    <row r="142" spans="1:3" ht="15">
      <c r="A142" t="s">
        <v>120</v>
      </c>
      <c r="B142">
        <v>2</v>
      </c>
      <c r="C142" s="2">
        <v>473</v>
      </c>
    </row>
    <row r="143" spans="1:3" ht="15">
      <c r="A143" t="s">
        <v>121</v>
      </c>
      <c r="B143">
        <v>2</v>
      </c>
      <c r="C143" s="2">
        <v>555</v>
      </c>
    </row>
    <row r="145" ht="15">
      <c r="A145" s="3" t="s">
        <v>76</v>
      </c>
    </row>
    <row r="146" spans="1:3" ht="15">
      <c r="A146" s="3" t="s">
        <v>2</v>
      </c>
      <c r="B146" s="4" t="s">
        <v>3</v>
      </c>
      <c r="C146" s="5" t="s">
        <v>4</v>
      </c>
    </row>
    <row r="147" spans="1:3" ht="15">
      <c r="A147" t="s">
        <v>122</v>
      </c>
      <c r="B147">
        <v>2</v>
      </c>
      <c r="C147" s="2">
        <v>1724.08239902785</v>
      </c>
    </row>
    <row r="148" spans="1:3" ht="15">
      <c r="A148" t="s">
        <v>123</v>
      </c>
      <c r="B148">
        <v>2</v>
      </c>
      <c r="C148" s="2">
        <v>1774.96996150253</v>
      </c>
    </row>
    <row r="150" ht="15">
      <c r="A150" s="3" t="s">
        <v>88</v>
      </c>
    </row>
    <row r="151" spans="1:3" ht="15">
      <c r="A151" s="3" t="s">
        <v>2</v>
      </c>
      <c r="B151" s="4" t="s">
        <v>3</v>
      </c>
      <c r="C151" s="5" t="s">
        <v>4</v>
      </c>
    </row>
    <row r="152" spans="1:3" ht="15">
      <c r="A152" t="s">
        <v>124</v>
      </c>
      <c r="B152">
        <v>2</v>
      </c>
      <c r="C152" s="2">
        <v>2000</v>
      </c>
    </row>
    <row r="153" spans="1:3" ht="15">
      <c r="A153" t="s">
        <v>125</v>
      </c>
      <c r="B153">
        <v>2</v>
      </c>
      <c r="C153" s="2">
        <v>2007.27762393671</v>
      </c>
    </row>
    <row r="155" ht="15">
      <c r="A155" s="3" t="s">
        <v>126</v>
      </c>
    </row>
    <row r="156" spans="1:3" ht="15">
      <c r="A156" s="3" t="s">
        <v>2</v>
      </c>
      <c r="B156" s="4" t="s">
        <v>3</v>
      </c>
      <c r="C156" s="5" t="s">
        <v>4</v>
      </c>
    </row>
    <row r="157" spans="1:3" ht="15">
      <c r="A157" t="s">
        <v>127</v>
      </c>
      <c r="B157">
        <v>2</v>
      </c>
      <c r="C157" s="2">
        <v>4760.75047278228</v>
      </c>
    </row>
    <row r="159" ht="15">
      <c r="A159" s="3" t="s">
        <v>128</v>
      </c>
    </row>
    <row r="160" spans="1:3" ht="15">
      <c r="A160" s="3" t="s">
        <v>2</v>
      </c>
      <c r="B160" s="4" t="s">
        <v>3</v>
      </c>
      <c r="C160" s="5" t="s">
        <v>4</v>
      </c>
    </row>
    <row r="161" spans="1:3" ht="15">
      <c r="A161" t="s">
        <v>129</v>
      </c>
      <c r="B161">
        <v>2</v>
      </c>
      <c r="C161" s="2">
        <v>4629.21793529747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8.7109375" style="0" customWidth="1"/>
  </cols>
  <sheetData>
    <row r="1" ht="20.25">
      <c r="A1" s="9" t="s">
        <v>0</v>
      </c>
    </row>
    <row r="2" spans="1:2" ht="15">
      <c r="A2" s="10" t="s">
        <v>153</v>
      </c>
      <c r="B2" s="10"/>
    </row>
    <row r="4" ht="15">
      <c r="A4" s="10" t="s">
        <v>1</v>
      </c>
    </row>
    <row r="5" spans="1:7" ht="20.25">
      <c r="A5" s="10" t="s">
        <v>2</v>
      </c>
      <c r="B5" s="11" t="s">
        <v>3</v>
      </c>
      <c r="C5" s="11" t="s">
        <v>4</v>
      </c>
      <c r="G5" s="9" t="s">
        <v>5</v>
      </c>
    </row>
    <row r="6" spans="1:8" ht="15">
      <c r="A6" t="s">
        <v>6</v>
      </c>
      <c r="B6">
        <v>2</v>
      </c>
      <c r="C6">
        <v>1480</v>
      </c>
      <c r="G6" s="10" t="s">
        <v>131</v>
      </c>
      <c r="H6" s="10"/>
    </row>
    <row r="7" spans="1:7" ht="15">
      <c r="A7" s="6" t="s">
        <v>130</v>
      </c>
      <c r="G7" s="10" t="s">
        <v>8</v>
      </c>
    </row>
    <row r="9" spans="1:12" ht="15">
      <c r="A9" s="10" t="s">
        <v>9</v>
      </c>
      <c r="H9" s="11" t="s">
        <v>10</v>
      </c>
      <c r="I9" s="11" t="s">
        <v>11</v>
      </c>
      <c r="J9" s="11" t="s">
        <v>12</v>
      </c>
      <c r="K9" s="11"/>
      <c r="L9" s="11" t="s">
        <v>13</v>
      </c>
    </row>
    <row r="10" spans="1:3" ht="15">
      <c r="A10" s="10" t="s">
        <v>2</v>
      </c>
      <c r="B10" s="11" t="s">
        <v>3</v>
      </c>
      <c r="C10" s="11" t="s">
        <v>4</v>
      </c>
    </row>
    <row r="11" spans="1:12" ht="15">
      <c r="A11" t="s">
        <v>14</v>
      </c>
      <c r="B11">
        <v>2</v>
      </c>
      <c r="C11">
        <v>206</v>
      </c>
      <c r="G11" s="10">
        <v>1</v>
      </c>
      <c r="H11">
        <f>5100+1880+345+(-10+0+0)</f>
        <v>7315</v>
      </c>
      <c r="I11">
        <f>5085+1840+316+(-8+0+0)</f>
        <v>7233</v>
      </c>
      <c r="J11">
        <f>4756+2060+590+(0+0+0)</f>
        <v>7406</v>
      </c>
      <c r="L11">
        <f>1230+2180+2600+1120+1128+(0-5+0+0+0)</f>
        <v>8253</v>
      </c>
    </row>
    <row r="12" spans="1:12" ht="15">
      <c r="A12" t="s">
        <v>15</v>
      </c>
      <c r="B12">
        <v>2</v>
      </c>
      <c r="C12">
        <v>209</v>
      </c>
      <c r="G12" s="10">
        <v>2</v>
      </c>
      <c r="H12">
        <f>5100+1880+310+(-10+0+0)</f>
        <v>7280</v>
      </c>
      <c r="I12">
        <f>5085+1840+280+(-8+0+0)</f>
        <v>7197</v>
      </c>
      <c r="J12">
        <f>4756+2060+497+(0+0+0)</f>
        <v>7313</v>
      </c>
      <c r="L12">
        <f>1230+2180+2600+1120+783+(0-5+0+0+0)</f>
        <v>7908</v>
      </c>
    </row>
    <row r="13" spans="1:12" ht="15">
      <c r="A13" t="s">
        <v>27</v>
      </c>
      <c r="B13">
        <v>2</v>
      </c>
      <c r="C13">
        <v>430</v>
      </c>
      <c r="G13" s="10">
        <v>3</v>
      </c>
      <c r="H13">
        <f>5100+1850+295+(-10-1+0)</f>
        <v>7234</v>
      </c>
      <c r="I13">
        <f>5085+1790+282+(-8-1+0)</f>
        <v>7148</v>
      </c>
      <c r="J13">
        <f>4756+2060+499+(0+0+0)</f>
        <v>7315</v>
      </c>
      <c r="L13">
        <f>1230+2180+2600+910+801+(0-5+0+0+0)</f>
        <v>7716</v>
      </c>
    </row>
    <row r="14" spans="1:12" ht="15">
      <c r="A14" t="s">
        <v>28</v>
      </c>
      <c r="B14">
        <v>2</v>
      </c>
      <c r="C14">
        <v>449</v>
      </c>
      <c r="G14" s="10">
        <v>4</v>
      </c>
      <c r="H14">
        <f>5100+1850+307+(-10-1+0)</f>
        <v>7246</v>
      </c>
      <c r="I14">
        <f>5085+1790+293+(-8-1+0)</f>
        <v>7159</v>
      </c>
      <c r="J14">
        <f>4756+2050+485+(0+0+0)</f>
        <v>7291</v>
      </c>
      <c r="L14">
        <f>1230+2180+2600+910+721+(0-5+0+0+0)</f>
        <v>7636</v>
      </c>
    </row>
    <row r="15" spans="1:12" ht="15">
      <c r="A15" t="s">
        <v>29</v>
      </c>
      <c r="B15">
        <v>2</v>
      </c>
      <c r="C15">
        <v>461</v>
      </c>
      <c r="G15" s="10">
        <v>5</v>
      </c>
      <c r="H15">
        <f>4950+1880+314+(-7-2+0)</f>
        <v>7135</v>
      </c>
      <c r="I15">
        <f>4946+1810+312+(-2+0+0)</f>
        <v>7066</v>
      </c>
      <c r="J15">
        <f>4756+2050+423+(0+0+0)</f>
        <v>7229</v>
      </c>
      <c r="L15">
        <f>1230+2180+2410+1010+689+(0-5+0+0+0)</f>
        <v>7514</v>
      </c>
    </row>
    <row r="16" spans="1:12" ht="15">
      <c r="A16" t="s">
        <v>30</v>
      </c>
      <c r="B16">
        <v>2</v>
      </c>
      <c r="C16">
        <v>494</v>
      </c>
      <c r="G16" s="10">
        <v>6</v>
      </c>
      <c r="H16">
        <f>4950+1880+280+(-7-2+0)</f>
        <v>7101</v>
      </c>
      <c r="I16">
        <f>4946+1810+278+(-2+0+0)</f>
        <v>7032</v>
      </c>
      <c r="J16">
        <f>4756+2050+473+(0+0+0)</f>
        <v>7279</v>
      </c>
      <c r="L16">
        <f>1230+2180+2410+1010+494+(0-5+0+0+0)</f>
        <v>7319</v>
      </c>
    </row>
    <row r="17" spans="1:12" ht="15">
      <c r="A17" t="s">
        <v>31</v>
      </c>
      <c r="B17">
        <v>2</v>
      </c>
      <c r="C17">
        <v>499</v>
      </c>
      <c r="G17" s="10">
        <v>7</v>
      </c>
      <c r="H17">
        <f>4950+1840+259+(-7+0+0)</f>
        <v>7042</v>
      </c>
      <c r="I17">
        <f>4946+1780+249+(-2-1+0)</f>
        <v>6972</v>
      </c>
      <c r="J17">
        <f>4896+1820+504+(2+0+0)</f>
        <v>7222</v>
      </c>
      <c r="L17">
        <f>1230+2180+2410+960+499+(0-5+0+0+0)</f>
        <v>7274</v>
      </c>
    </row>
    <row r="18" spans="1:12" ht="15">
      <c r="A18" t="s">
        <v>32</v>
      </c>
      <c r="B18">
        <v>2</v>
      </c>
      <c r="C18">
        <v>573</v>
      </c>
      <c r="G18" s="10">
        <v>8</v>
      </c>
      <c r="H18">
        <f>4950+1840+264+(-7+0+0)</f>
        <v>7047</v>
      </c>
      <c r="I18">
        <f>4946+1780+254+(-2-1+0)</f>
        <v>6977</v>
      </c>
      <c r="J18">
        <f>4896+1820+421+(2+0+0)</f>
        <v>7139</v>
      </c>
      <c r="L18">
        <f>1230+2180+2410+960+584+(0-5+0+0+0)</f>
        <v>7359</v>
      </c>
    </row>
    <row r="19" spans="1:12" ht="15">
      <c r="A19" t="s">
        <v>33</v>
      </c>
      <c r="B19">
        <v>2</v>
      </c>
      <c r="C19">
        <v>584</v>
      </c>
      <c r="G19" s="10">
        <v>9</v>
      </c>
      <c r="H19">
        <f>4725+850+530+820+(-6+0+0+0)</f>
        <v>6919</v>
      </c>
      <c r="I19">
        <f>4718+850+500+804+(1+0+0+0)</f>
        <v>6873</v>
      </c>
      <c r="J19">
        <f>4896+1820+439+(2+0+0)</f>
        <v>7157</v>
      </c>
      <c r="L19">
        <f>1230+2180+2570+810+461+(0-5-1+0+0)</f>
        <v>7245</v>
      </c>
    </row>
    <row r="20" spans="1:12" ht="15">
      <c r="A20" t="s">
        <v>34</v>
      </c>
      <c r="B20">
        <v>2</v>
      </c>
      <c r="C20">
        <v>689</v>
      </c>
      <c r="G20" s="10">
        <v>10</v>
      </c>
      <c r="H20">
        <f>4725+850+530+709+(-6+0+0+0)</f>
        <v>6808</v>
      </c>
      <c r="I20">
        <f>4718+850+500+691+(1+0+0+0)</f>
        <v>6760</v>
      </c>
      <c r="J20">
        <f>4896+1770+440+(2+0+0)</f>
        <v>7108</v>
      </c>
      <c r="L20">
        <f>1230+2180+2570+810+430+(0-5-1+0+0)</f>
        <v>7214</v>
      </c>
    </row>
    <row r="21" spans="1:3" ht="15">
      <c r="A21" t="s">
        <v>35</v>
      </c>
      <c r="B21">
        <v>2</v>
      </c>
      <c r="C21">
        <v>721</v>
      </c>
    </row>
    <row r="22" spans="1:3" ht="15">
      <c r="A22" t="s">
        <v>36</v>
      </c>
      <c r="B22">
        <v>2</v>
      </c>
      <c r="C22">
        <v>783</v>
      </c>
    </row>
    <row r="23" spans="1:3" ht="15">
      <c r="A23" t="s">
        <v>37</v>
      </c>
      <c r="B23">
        <v>2</v>
      </c>
      <c r="C23">
        <v>801</v>
      </c>
    </row>
    <row r="24" spans="1:3" ht="15">
      <c r="A24" t="s">
        <v>38</v>
      </c>
      <c r="B24">
        <v>2</v>
      </c>
      <c r="C24">
        <v>1128</v>
      </c>
    </row>
    <row r="26" ht="15">
      <c r="A26" s="10" t="s">
        <v>39</v>
      </c>
    </row>
    <row r="27" spans="1:3" ht="15">
      <c r="A27" s="10" t="s">
        <v>2</v>
      </c>
      <c r="B27" s="11" t="s">
        <v>3</v>
      </c>
      <c r="C27" s="11" t="s">
        <v>4</v>
      </c>
    </row>
    <row r="28" spans="1:3" ht="15">
      <c r="A28" t="s">
        <v>40</v>
      </c>
      <c r="B28">
        <v>2</v>
      </c>
      <c r="C28">
        <v>222</v>
      </c>
    </row>
    <row r="29" spans="1:3" ht="15">
      <c r="A29" t="s">
        <v>41</v>
      </c>
      <c r="B29">
        <v>2</v>
      </c>
      <c r="C29">
        <v>232</v>
      </c>
    </row>
    <row r="30" spans="1:3" ht="15">
      <c r="A30" t="s">
        <v>42</v>
      </c>
      <c r="B30">
        <v>2</v>
      </c>
      <c r="C30">
        <v>243</v>
      </c>
    </row>
    <row r="31" spans="1:3" ht="15">
      <c r="A31" t="s">
        <v>43</v>
      </c>
      <c r="B31">
        <v>2</v>
      </c>
      <c r="C31">
        <v>249</v>
      </c>
    </row>
    <row r="32" spans="1:3" ht="15">
      <c r="A32" t="s">
        <v>44</v>
      </c>
      <c r="B32">
        <v>2</v>
      </c>
      <c r="C32">
        <v>254</v>
      </c>
    </row>
    <row r="33" spans="1:3" ht="15">
      <c r="A33" t="s">
        <v>45</v>
      </c>
      <c r="B33">
        <v>2</v>
      </c>
      <c r="C33">
        <v>278</v>
      </c>
    </row>
    <row r="34" spans="1:3" ht="15">
      <c r="A34" t="s">
        <v>46</v>
      </c>
      <c r="B34">
        <v>2</v>
      </c>
      <c r="C34">
        <v>280</v>
      </c>
    </row>
    <row r="35" spans="1:3" ht="15">
      <c r="A35" t="s">
        <v>47</v>
      </c>
      <c r="B35">
        <v>2</v>
      </c>
      <c r="C35">
        <v>282</v>
      </c>
    </row>
    <row r="36" spans="1:3" ht="15">
      <c r="A36" t="s">
        <v>48</v>
      </c>
      <c r="B36">
        <v>2</v>
      </c>
      <c r="C36">
        <v>312</v>
      </c>
    </row>
    <row r="37" spans="1:3" ht="15">
      <c r="A37" t="s">
        <v>49</v>
      </c>
      <c r="B37">
        <v>2</v>
      </c>
      <c r="C37">
        <v>500</v>
      </c>
    </row>
    <row r="38" spans="1:3" ht="15">
      <c r="A38" t="s">
        <v>51</v>
      </c>
      <c r="B38">
        <v>2</v>
      </c>
      <c r="C38">
        <v>558</v>
      </c>
    </row>
    <row r="39" spans="1:3" ht="15">
      <c r="A39" t="s">
        <v>52</v>
      </c>
      <c r="B39">
        <v>2</v>
      </c>
      <c r="C39">
        <v>576</v>
      </c>
    </row>
    <row r="40" spans="1:3" ht="15">
      <c r="A40" t="s">
        <v>20</v>
      </c>
      <c r="B40">
        <v>2</v>
      </c>
      <c r="C40">
        <v>672</v>
      </c>
    </row>
    <row r="41" spans="1:3" ht="15">
      <c r="A41" t="s">
        <v>53</v>
      </c>
      <c r="B41">
        <v>2</v>
      </c>
      <c r="C41">
        <v>691</v>
      </c>
    </row>
    <row r="42" spans="1:3" ht="15">
      <c r="A42" t="s">
        <v>21</v>
      </c>
      <c r="B42">
        <v>2</v>
      </c>
      <c r="C42">
        <v>702</v>
      </c>
    </row>
    <row r="43" spans="1:3" ht="15">
      <c r="A43" t="s">
        <v>55</v>
      </c>
      <c r="B43">
        <v>2</v>
      </c>
      <c r="C43">
        <v>804</v>
      </c>
    </row>
    <row r="44" spans="1:3" ht="15">
      <c r="A44" t="s">
        <v>57</v>
      </c>
      <c r="B44">
        <v>4</v>
      </c>
      <c r="C44">
        <v>810</v>
      </c>
    </row>
    <row r="45" spans="1:3" ht="15">
      <c r="A45" t="s">
        <v>58</v>
      </c>
      <c r="B45">
        <v>2</v>
      </c>
      <c r="C45">
        <v>910</v>
      </c>
    </row>
    <row r="46" spans="1:11" ht="15">
      <c r="A46" t="s">
        <v>59</v>
      </c>
      <c r="B46">
        <v>2</v>
      </c>
      <c r="C46">
        <v>920</v>
      </c>
      <c r="F46" s="10">
        <v>11</v>
      </c>
      <c r="G46">
        <f>4725+850+950+243+(-6+0+1+0)</f>
        <v>6763</v>
      </c>
      <c r="H46">
        <f>4718+850+920+222+(1+0+0+0)</f>
        <v>6711</v>
      </c>
      <c r="I46">
        <f>4896+1770+374+(2+0+0)</f>
        <v>7042</v>
      </c>
      <c r="K46">
        <f>1230+2180+2570+810+449+(0-5-1+0+0)</f>
        <v>7233</v>
      </c>
    </row>
    <row r="47" spans="1:11" ht="15">
      <c r="A47" t="s">
        <v>61</v>
      </c>
      <c r="B47">
        <v>2</v>
      </c>
      <c r="C47">
        <v>960</v>
      </c>
      <c r="F47" s="10">
        <v>12</v>
      </c>
      <c r="G47">
        <f>4725+850+950+251+(-6+0+1+0)</f>
        <v>6771</v>
      </c>
      <c r="H47">
        <f>4718+850+920+232+(1+0+0+0)</f>
        <v>6721</v>
      </c>
      <c r="I47">
        <f>4896+1770+411+(2+0+0)</f>
        <v>7079</v>
      </c>
      <c r="K47">
        <f>1230+2180+2570+810+573+(0-5-1+0+0)</f>
        <v>7357</v>
      </c>
    </row>
    <row r="48" spans="1:9" ht="15">
      <c r="A48" t="s">
        <v>62</v>
      </c>
      <c r="B48">
        <v>2</v>
      </c>
      <c r="C48">
        <v>1010</v>
      </c>
      <c r="F48" s="10">
        <v>13</v>
      </c>
      <c r="G48">
        <f>4725+1730+253+(-6+5+0)</f>
        <v>6707</v>
      </c>
      <c r="H48">
        <f>4718+1730+209+(1+0+0)</f>
        <v>6658</v>
      </c>
      <c r="I48">
        <f>4705+850+530+840+(4+0+0+0)</f>
        <v>6929</v>
      </c>
    </row>
    <row r="49" spans="1:9" ht="15">
      <c r="A49" t="s">
        <v>63</v>
      </c>
      <c r="B49">
        <v>2</v>
      </c>
      <c r="C49">
        <v>1120</v>
      </c>
      <c r="F49" s="10">
        <v>14</v>
      </c>
      <c r="G49">
        <f>4725+1730+251+(-6+5+0)</f>
        <v>6705</v>
      </c>
      <c r="H49">
        <f>4718+1730+206+(1+0+0)</f>
        <v>6655</v>
      </c>
      <c r="I49">
        <f>4705+850+530+718+(4+0+0+0)</f>
        <v>6807</v>
      </c>
    </row>
    <row r="50" spans="1:9" ht="15">
      <c r="A50" t="s">
        <v>65</v>
      </c>
      <c r="B50">
        <v>2</v>
      </c>
      <c r="C50">
        <v>4650</v>
      </c>
      <c r="F50" s="10">
        <v>15</v>
      </c>
      <c r="G50">
        <f>1070+4650+702+(0+0+0)</f>
        <v>6422</v>
      </c>
      <c r="H50">
        <f>1070+4650+672+(0+0+0)</f>
        <v>6392</v>
      </c>
      <c r="I50">
        <f>4705+850+950+238+(4+0+1+0)</f>
        <v>6748</v>
      </c>
    </row>
    <row r="51" spans="6:9" ht="15">
      <c r="F51" s="10">
        <v>16</v>
      </c>
      <c r="G51">
        <f>1070+4650+558+(0+0+0)</f>
        <v>6278</v>
      </c>
      <c r="H51">
        <f>1070+4650+576+(0+0+0)</f>
        <v>6296</v>
      </c>
      <c r="I51">
        <f>4705+850+950+242+(4+0+1+0)</f>
        <v>6752</v>
      </c>
    </row>
    <row r="52" spans="1:9" ht="15">
      <c r="A52" s="10" t="s">
        <v>66</v>
      </c>
      <c r="F52" s="10">
        <v>17</v>
      </c>
      <c r="I52">
        <f>4705+1730+241+(4+1+0)</f>
        <v>6681</v>
      </c>
    </row>
    <row r="53" spans="1:9" ht="15">
      <c r="A53" s="10" t="s">
        <v>2</v>
      </c>
      <c r="B53" s="11" t="s">
        <v>3</v>
      </c>
      <c r="C53" s="11" t="s">
        <v>4</v>
      </c>
      <c r="F53" s="10">
        <v>18</v>
      </c>
      <c r="I53">
        <f>4705+1730+232+(4+1+0)</f>
        <v>6672</v>
      </c>
    </row>
    <row r="54" spans="1:3" ht="15">
      <c r="A54" s="7" t="s">
        <v>67</v>
      </c>
      <c r="B54" s="7">
        <v>4</v>
      </c>
      <c r="C54" s="7">
        <v>251</v>
      </c>
    </row>
    <row r="55" spans="1:3" ht="15">
      <c r="A55" s="7" t="s">
        <v>68</v>
      </c>
      <c r="B55" s="7">
        <v>2</v>
      </c>
      <c r="C55" s="7">
        <v>253</v>
      </c>
    </row>
    <row r="56" spans="1:3" ht="15">
      <c r="A56" s="7" t="s">
        <v>69</v>
      </c>
      <c r="B56" s="7">
        <v>2</v>
      </c>
      <c r="C56" s="7">
        <v>709</v>
      </c>
    </row>
    <row r="57" spans="1:3" ht="15">
      <c r="A57" s="7" t="s">
        <v>70</v>
      </c>
      <c r="B57" s="7">
        <v>2</v>
      </c>
      <c r="C57" s="7">
        <v>820</v>
      </c>
    </row>
    <row r="58" spans="1:3" ht="15">
      <c r="A58" s="7" t="s">
        <v>71</v>
      </c>
      <c r="B58" s="7">
        <v>2</v>
      </c>
      <c r="C58" s="7">
        <v>950</v>
      </c>
    </row>
    <row r="59" spans="1:3" ht="15">
      <c r="A59" s="7" t="s">
        <v>72</v>
      </c>
      <c r="B59" s="7">
        <v>4</v>
      </c>
      <c r="C59" s="7">
        <v>1730</v>
      </c>
    </row>
    <row r="60" spans="1:3" ht="15">
      <c r="A60" s="7" t="s">
        <v>73</v>
      </c>
      <c r="B60" s="7">
        <v>2</v>
      </c>
      <c r="C60" s="7">
        <v>2410</v>
      </c>
    </row>
    <row r="61" spans="1:3" ht="15">
      <c r="A61" s="7" t="s">
        <v>74</v>
      </c>
      <c r="B61" s="7">
        <v>2</v>
      </c>
      <c r="C61" s="7">
        <v>2570</v>
      </c>
    </row>
    <row r="62" spans="1:3" ht="15">
      <c r="A62" s="7" t="s">
        <v>75</v>
      </c>
      <c r="B62" s="7">
        <v>2</v>
      </c>
      <c r="C62" s="7">
        <v>2600</v>
      </c>
    </row>
    <row r="64" ht="15">
      <c r="A64" s="10" t="s">
        <v>76</v>
      </c>
    </row>
    <row r="65" spans="1:3" ht="15">
      <c r="A65" s="10" t="s">
        <v>2</v>
      </c>
      <c r="B65" s="11" t="s">
        <v>3</v>
      </c>
      <c r="C65" s="11" t="s">
        <v>4</v>
      </c>
    </row>
    <row r="66" spans="1:3" ht="15">
      <c r="A66" t="s">
        <v>77</v>
      </c>
      <c r="B66">
        <v>2</v>
      </c>
      <c r="C66">
        <v>293</v>
      </c>
    </row>
    <row r="67" spans="1:3" ht="15">
      <c r="A67" t="s">
        <v>78</v>
      </c>
      <c r="B67">
        <v>2</v>
      </c>
      <c r="C67">
        <v>316</v>
      </c>
    </row>
    <row r="69" ht="15">
      <c r="A69" s="10" t="s">
        <v>80</v>
      </c>
    </row>
    <row r="70" spans="1:3" ht="15">
      <c r="A70" s="10" t="s">
        <v>2</v>
      </c>
      <c r="B70" s="11" t="s">
        <v>3</v>
      </c>
      <c r="C70" s="11" t="s">
        <v>4</v>
      </c>
    </row>
    <row r="71" spans="1:3" ht="15">
      <c r="A71" s="7" t="s">
        <v>81</v>
      </c>
      <c r="B71" s="7">
        <v>2</v>
      </c>
      <c r="C71" s="7">
        <v>259</v>
      </c>
    </row>
    <row r="72" spans="1:3" ht="15">
      <c r="A72" s="7" t="s">
        <v>82</v>
      </c>
      <c r="B72" s="7">
        <v>2</v>
      </c>
      <c r="C72" s="7">
        <v>264</v>
      </c>
    </row>
    <row r="73" spans="1:3" ht="15">
      <c r="A73" s="7" t="s">
        <v>83</v>
      </c>
      <c r="B73" s="7">
        <v>2</v>
      </c>
      <c r="C73" s="7">
        <v>280</v>
      </c>
    </row>
    <row r="74" spans="1:3" ht="15">
      <c r="A74" s="7" t="s">
        <v>84</v>
      </c>
      <c r="B74" s="7">
        <v>2</v>
      </c>
      <c r="C74" s="7">
        <v>295</v>
      </c>
    </row>
    <row r="75" spans="1:3" ht="15">
      <c r="A75" s="7" t="s">
        <v>85</v>
      </c>
      <c r="B75" s="7">
        <v>2</v>
      </c>
      <c r="C75" s="7">
        <v>310</v>
      </c>
    </row>
    <row r="76" spans="1:3" ht="15">
      <c r="A76" s="7" t="s">
        <v>86</v>
      </c>
      <c r="B76" s="7">
        <v>2</v>
      </c>
      <c r="C76" s="7">
        <v>530</v>
      </c>
    </row>
    <row r="77" spans="1:3" ht="15">
      <c r="A77" s="7" t="s">
        <v>87</v>
      </c>
      <c r="B77" s="7">
        <v>2</v>
      </c>
      <c r="C77" s="7">
        <v>850</v>
      </c>
    </row>
    <row r="79" ht="15">
      <c r="A79" s="10" t="s">
        <v>90</v>
      </c>
    </row>
    <row r="80" spans="1:3" ht="15">
      <c r="A80" s="10" t="s">
        <v>2</v>
      </c>
      <c r="B80" s="11" t="s">
        <v>3</v>
      </c>
      <c r="C80" s="11" t="s">
        <v>4</v>
      </c>
    </row>
    <row r="81" spans="1:3" ht="15">
      <c r="A81" s="7" t="s">
        <v>92</v>
      </c>
      <c r="B81" s="7">
        <v>2</v>
      </c>
      <c r="C81" s="7">
        <v>307</v>
      </c>
    </row>
    <row r="82" spans="1:3" ht="15">
      <c r="A82" s="7" t="s">
        <v>91</v>
      </c>
      <c r="B82" s="7">
        <v>2</v>
      </c>
      <c r="C82" s="7">
        <v>314</v>
      </c>
    </row>
    <row r="83" spans="1:3" ht="15">
      <c r="A83" s="7" t="s">
        <v>93</v>
      </c>
      <c r="B83" s="7">
        <v>2</v>
      </c>
      <c r="C83" s="7">
        <v>345</v>
      </c>
    </row>
    <row r="84" spans="1:3" ht="15">
      <c r="A84" s="7" t="s">
        <v>94</v>
      </c>
      <c r="B84" s="7">
        <v>2</v>
      </c>
      <c r="C84" s="7">
        <v>850</v>
      </c>
    </row>
    <row r="85" spans="1:3" ht="15">
      <c r="A85" s="7" t="s">
        <v>95</v>
      </c>
      <c r="B85" s="7">
        <v>2</v>
      </c>
      <c r="C85" s="7">
        <v>1780</v>
      </c>
    </row>
    <row r="86" spans="1:3" ht="15">
      <c r="A86" s="7" t="s">
        <v>96</v>
      </c>
      <c r="B86" s="7">
        <v>2</v>
      </c>
      <c r="C86" s="7">
        <v>1810</v>
      </c>
    </row>
    <row r="87" spans="1:3" ht="15">
      <c r="A87" s="7" t="s">
        <v>97</v>
      </c>
      <c r="B87" s="7">
        <v>2</v>
      </c>
      <c r="C87" s="7">
        <v>1840</v>
      </c>
    </row>
    <row r="88" spans="1:3" ht="15">
      <c r="A88" s="7" t="s">
        <v>132</v>
      </c>
      <c r="B88" s="7">
        <v>2</v>
      </c>
      <c r="C88" s="7">
        <v>4718</v>
      </c>
    </row>
    <row r="90" ht="15">
      <c r="A90" s="10" t="s">
        <v>99</v>
      </c>
    </row>
    <row r="91" spans="1:3" ht="15">
      <c r="A91" s="10" t="s">
        <v>2</v>
      </c>
      <c r="B91" s="11" t="s">
        <v>3</v>
      </c>
      <c r="C91" s="11" t="s">
        <v>4</v>
      </c>
    </row>
    <row r="92" spans="1:3" ht="15">
      <c r="A92" s="7" t="s">
        <v>100</v>
      </c>
      <c r="B92" s="7">
        <v>2</v>
      </c>
      <c r="C92" s="7">
        <v>1790</v>
      </c>
    </row>
    <row r="93" spans="1:3" ht="15">
      <c r="A93" s="7" t="s">
        <v>101</v>
      </c>
      <c r="B93" s="7">
        <v>2</v>
      </c>
      <c r="C93" s="7">
        <v>1840</v>
      </c>
    </row>
    <row r="94" spans="1:3" ht="15">
      <c r="A94" s="7" t="s">
        <v>102</v>
      </c>
      <c r="B94" s="7">
        <v>2</v>
      </c>
      <c r="C94" s="7">
        <v>1850</v>
      </c>
    </row>
    <row r="95" spans="1:3" ht="15">
      <c r="A95" s="7" t="s">
        <v>133</v>
      </c>
      <c r="B95" s="7">
        <v>4</v>
      </c>
      <c r="C95" s="7">
        <v>1880</v>
      </c>
    </row>
    <row r="96" spans="1:3" ht="15">
      <c r="A96" s="7" t="s">
        <v>134</v>
      </c>
      <c r="B96" s="7">
        <v>2</v>
      </c>
      <c r="C96" s="7">
        <v>4725</v>
      </c>
    </row>
    <row r="97" spans="1:3" ht="15">
      <c r="A97" s="7" t="s">
        <v>135</v>
      </c>
      <c r="B97" s="7">
        <v>2</v>
      </c>
      <c r="C97" s="7">
        <v>4946</v>
      </c>
    </row>
    <row r="99" ht="15">
      <c r="A99" s="10" t="s">
        <v>106</v>
      </c>
    </row>
    <row r="100" spans="1:3" ht="15">
      <c r="A100" s="10" t="s">
        <v>2</v>
      </c>
      <c r="B100" s="11" t="s">
        <v>3</v>
      </c>
      <c r="C100" s="11" t="s">
        <v>4</v>
      </c>
    </row>
    <row r="101" spans="1:3" ht="15">
      <c r="A101" s="7" t="s">
        <v>136</v>
      </c>
      <c r="B101" s="7">
        <v>2</v>
      </c>
      <c r="C101" s="7">
        <v>4950</v>
      </c>
    </row>
    <row r="102" spans="1:3" ht="15">
      <c r="A102" s="7" t="s">
        <v>137</v>
      </c>
      <c r="B102" s="7">
        <v>2</v>
      </c>
      <c r="C102" s="7">
        <v>5085</v>
      </c>
    </row>
    <row r="104" ht="15">
      <c r="A104" s="10" t="s">
        <v>109</v>
      </c>
    </row>
    <row r="105" spans="1:3" ht="15">
      <c r="A105" s="10" t="s">
        <v>2</v>
      </c>
      <c r="B105" s="11" t="s">
        <v>3</v>
      </c>
      <c r="C105" s="11" t="s">
        <v>4</v>
      </c>
    </row>
    <row r="106" spans="1:3" ht="15">
      <c r="A106" s="7" t="s">
        <v>138</v>
      </c>
      <c r="B106" s="7">
        <v>2</v>
      </c>
      <c r="C106" s="7">
        <v>5100</v>
      </c>
    </row>
    <row r="108" ht="15">
      <c r="A108" s="10" t="s">
        <v>111</v>
      </c>
    </row>
    <row r="109" spans="1:3" ht="15">
      <c r="A109" s="10" t="s">
        <v>2</v>
      </c>
      <c r="B109" s="11" t="s">
        <v>3</v>
      </c>
      <c r="C109" s="11" t="s">
        <v>4</v>
      </c>
    </row>
    <row r="110" spans="1:3" ht="15">
      <c r="A110" t="s">
        <v>112</v>
      </c>
      <c r="B110">
        <v>2</v>
      </c>
      <c r="C110">
        <v>1070</v>
      </c>
    </row>
    <row r="111" spans="1:3" ht="15">
      <c r="A111" t="s">
        <v>113</v>
      </c>
      <c r="B111">
        <v>2</v>
      </c>
      <c r="C111">
        <v>2180</v>
      </c>
    </row>
    <row r="113" ht="15">
      <c r="A113" s="10" t="s">
        <v>9</v>
      </c>
    </row>
    <row r="114" spans="1:3" ht="15">
      <c r="A114" s="10" t="s">
        <v>2</v>
      </c>
      <c r="B114" s="11" t="s">
        <v>3</v>
      </c>
      <c r="C114" s="11" t="s">
        <v>4</v>
      </c>
    </row>
    <row r="115" spans="1:3" ht="15">
      <c r="A115" t="s">
        <v>16</v>
      </c>
      <c r="B115">
        <v>2</v>
      </c>
      <c r="C115">
        <v>232</v>
      </c>
    </row>
    <row r="116" spans="1:3" ht="15">
      <c r="A116" t="s">
        <v>17</v>
      </c>
      <c r="B116">
        <v>2</v>
      </c>
      <c r="C116">
        <v>238</v>
      </c>
    </row>
    <row r="117" spans="1:3" ht="15">
      <c r="A117" t="s">
        <v>18</v>
      </c>
      <c r="B117">
        <v>2</v>
      </c>
      <c r="C117">
        <v>241</v>
      </c>
    </row>
    <row r="118" spans="1:3" ht="15">
      <c r="A118" t="s">
        <v>19</v>
      </c>
      <c r="B118">
        <v>2</v>
      </c>
      <c r="C118">
        <v>242</v>
      </c>
    </row>
    <row r="119" spans="1:3" ht="15">
      <c r="A119" t="s">
        <v>22</v>
      </c>
      <c r="B119">
        <v>2</v>
      </c>
      <c r="C119">
        <v>374</v>
      </c>
    </row>
    <row r="120" spans="1:3" ht="15">
      <c r="A120" t="s">
        <v>24</v>
      </c>
      <c r="B120">
        <v>2</v>
      </c>
      <c r="C120">
        <v>421</v>
      </c>
    </row>
    <row r="121" spans="1:3" ht="15">
      <c r="A121" t="s">
        <v>23</v>
      </c>
      <c r="B121">
        <v>2</v>
      </c>
      <c r="C121">
        <v>423</v>
      </c>
    </row>
    <row r="122" spans="1:3" ht="15">
      <c r="A122" t="s">
        <v>25</v>
      </c>
      <c r="B122">
        <v>2</v>
      </c>
      <c r="C122">
        <v>497</v>
      </c>
    </row>
    <row r="124" ht="15">
      <c r="A124" s="10" t="s">
        <v>39</v>
      </c>
    </row>
    <row r="125" spans="1:3" ht="15">
      <c r="A125" s="10" t="s">
        <v>2</v>
      </c>
      <c r="B125" s="11" t="s">
        <v>3</v>
      </c>
      <c r="C125" s="11" t="s">
        <v>4</v>
      </c>
    </row>
    <row r="126" spans="1:3" ht="15">
      <c r="A126" t="s">
        <v>114</v>
      </c>
      <c r="B126">
        <v>2</v>
      </c>
      <c r="C126">
        <v>411</v>
      </c>
    </row>
    <row r="127" spans="1:3" ht="15">
      <c r="A127" t="s">
        <v>115</v>
      </c>
      <c r="B127">
        <v>2</v>
      </c>
      <c r="C127">
        <v>439</v>
      </c>
    </row>
    <row r="128" spans="1:3" ht="15">
      <c r="A128" t="s">
        <v>116</v>
      </c>
      <c r="B128">
        <v>2</v>
      </c>
      <c r="C128">
        <v>440</v>
      </c>
    </row>
    <row r="129" spans="1:3" ht="15">
      <c r="A129" t="s">
        <v>117</v>
      </c>
      <c r="B129">
        <v>2</v>
      </c>
      <c r="C129">
        <v>473</v>
      </c>
    </row>
    <row r="130" spans="1:3" ht="15">
      <c r="A130" t="s">
        <v>118</v>
      </c>
      <c r="B130">
        <v>2</v>
      </c>
      <c r="C130">
        <v>485</v>
      </c>
    </row>
    <row r="131" spans="1:3" ht="15">
      <c r="A131" t="s">
        <v>119</v>
      </c>
      <c r="B131">
        <v>2</v>
      </c>
      <c r="C131">
        <v>499</v>
      </c>
    </row>
    <row r="132" spans="1:3" ht="15">
      <c r="A132" t="s">
        <v>120</v>
      </c>
      <c r="B132">
        <v>2</v>
      </c>
      <c r="C132">
        <v>504</v>
      </c>
    </row>
    <row r="133" spans="1:3" ht="15">
      <c r="A133" t="s">
        <v>50</v>
      </c>
      <c r="B133">
        <v>2</v>
      </c>
      <c r="C133">
        <v>530</v>
      </c>
    </row>
    <row r="134" spans="1:3" ht="15">
      <c r="A134" t="s">
        <v>121</v>
      </c>
      <c r="B134">
        <v>2</v>
      </c>
      <c r="C134">
        <v>590</v>
      </c>
    </row>
    <row r="135" spans="1:3" ht="15">
      <c r="A135" t="s">
        <v>54</v>
      </c>
      <c r="B135">
        <v>2</v>
      </c>
      <c r="C135">
        <v>718</v>
      </c>
    </row>
    <row r="136" spans="1:3" ht="15">
      <c r="A136" t="s">
        <v>56</v>
      </c>
      <c r="B136">
        <v>2</v>
      </c>
      <c r="C136">
        <v>840</v>
      </c>
    </row>
    <row r="137" spans="1:3" ht="15">
      <c r="A137" t="s">
        <v>60</v>
      </c>
      <c r="B137">
        <v>2</v>
      </c>
      <c r="C137">
        <v>950</v>
      </c>
    </row>
    <row r="138" spans="1:3" ht="15">
      <c r="A138" t="s">
        <v>64</v>
      </c>
      <c r="B138">
        <v>2</v>
      </c>
      <c r="C138">
        <v>1730</v>
      </c>
    </row>
    <row r="140" ht="15">
      <c r="A140" s="10" t="s">
        <v>76</v>
      </c>
    </row>
    <row r="141" spans="1:3" ht="15">
      <c r="A141" s="10" t="s">
        <v>2</v>
      </c>
      <c r="B141" s="11" t="s">
        <v>3</v>
      </c>
      <c r="C141" s="11" t="s">
        <v>4</v>
      </c>
    </row>
    <row r="142" spans="1:3" ht="15">
      <c r="A142" t="s">
        <v>79</v>
      </c>
      <c r="B142">
        <v>2</v>
      </c>
      <c r="C142">
        <v>850</v>
      </c>
    </row>
    <row r="143" spans="1:3" ht="15">
      <c r="A143" t="s">
        <v>122</v>
      </c>
      <c r="B143">
        <v>2</v>
      </c>
      <c r="C143">
        <v>1770</v>
      </c>
    </row>
    <row r="144" spans="1:3" ht="15">
      <c r="A144" t="s">
        <v>123</v>
      </c>
      <c r="B144">
        <v>2</v>
      </c>
      <c r="C144">
        <v>1820</v>
      </c>
    </row>
    <row r="146" ht="15">
      <c r="A146" s="10" t="s">
        <v>88</v>
      </c>
    </row>
    <row r="147" spans="1:3" ht="15">
      <c r="A147" s="10" t="s">
        <v>2</v>
      </c>
      <c r="B147" s="11" t="s">
        <v>3</v>
      </c>
      <c r="C147" s="11" t="s">
        <v>4</v>
      </c>
    </row>
    <row r="148" spans="1:3" ht="15">
      <c r="A148" t="s">
        <v>124</v>
      </c>
      <c r="B148">
        <v>2</v>
      </c>
      <c r="C148">
        <v>2050</v>
      </c>
    </row>
    <row r="149" spans="1:3" ht="15">
      <c r="A149" t="s">
        <v>125</v>
      </c>
      <c r="B149">
        <v>2</v>
      </c>
      <c r="C149">
        <v>2060</v>
      </c>
    </row>
    <row r="151" ht="15">
      <c r="A151" s="10" t="s">
        <v>126</v>
      </c>
    </row>
    <row r="152" spans="1:3" ht="15">
      <c r="A152" s="10" t="s">
        <v>2</v>
      </c>
      <c r="B152" s="11" t="s">
        <v>3</v>
      </c>
      <c r="C152" s="11" t="s">
        <v>4</v>
      </c>
    </row>
    <row r="153" spans="1:3" ht="15">
      <c r="A153" t="s">
        <v>127</v>
      </c>
      <c r="B153">
        <v>2</v>
      </c>
      <c r="C153">
        <v>4896</v>
      </c>
    </row>
    <row r="154" spans="1:3" ht="15">
      <c r="A154" t="s">
        <v>89</v>
      </c>
      <c r="B154">
        <v>2</v>
      </c>
      <c r="C154">
        <v>4705</v>
      </c>
    </row>
    <row r="156" ht="15">
      <c r="A156" s="10" t="s">
        <v>128</v>
      </c>
    </row>
    <row r="157" spans="1:3" ht="15">
      <c r="A157" s="10" t="s">
        <v>2</v>
      </c>
      <c r="B157" s="11" t="s">
        <v>3</v>
      </c>
      <c r="C157" s="11" t="s">
        <v>4</v>
      </c>
    </row>
    <row r="158" spans="1:3" ht="15">
      <c r="A158" t="s">
        <v>129</v>
      </c>
      <c r="B158">
        <v>2</v>
      </c>
      <c r="C158">
        <v>4756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PageLayoutView="0" workbookViewId="0" topLeftCell="A49">
      <selection activeCell="A2" sqref="A2"/>
    </sheetView>
  </sheetViews>
  <sheetFormatPr defaultColWidth="9.140625" defaultRowHeight="15"/>
  <cols>
    <col min="1" max="1" width="26.7109375" style="0" customWidth="1"/>
  </cols>
  <sheetData>
    <row r="1" ht="20.25">
      <c r="A1" s="9" t="s">
        <v>0</v>
      </c>
    </row>
    <row r="2" spans="1:2" ht="15">
      <c r="A2" s="10" t="s">
        <v>154</v>
      </c>
      <c r="B2" s="10"/>
    </row>
    <row r="4" ht="15">
      <c r="A4" s="10" t="s">
        <v>1</v>
      </c>
    </row>
    <row r="5" spans="1:3" ht="15">
      <c r="A5" s="10" t="s">
        <v>2</v>
      </c>
      <c r="B5" s="11" t="s">
        <v>3</v>
      </c>
      <c r="C5" s="11" t="s">
        <v>4</v>
      </c>
    </row>
    <row r="6" spans="1:3" ht="15">
      <c r="A6" t="s">
        <v>6</v>
      </c>
      <c r="B6">
        <v>2</v>
      </c>
      <c r="C6">
        <v>1510</v>
      </c>
    </row>
    <row r="7" ht="15">
      <c r="A7" s="6" t="s">
        <v>139</v>
      </c>
    </row>
    <row r="9" ht="15">
      <c r="A9" s="10" t="s">
        <v>9</v>
      </c>
    </row>
    <row r="10" spans="1:6" ht="20.25">
      <c r="A10" s="10" t="s">
        <v>2</v>
      </c>
      <c r="B10" s="11" t="s">
        <v>3</v>
      </c>
      <c r="C10" s="11" t="s">
        <v>4</v>
      </c>
      <c r="F10" s="9" t="s">
        <v>5</v>
      </c>
    </row>
    <row r="11" spans="1:7" ht="15">
      <c r="A11" t="s">
        <v>14</v>
      </c>
      <c r="B11">
        <v>2</v>
      </c>
      <c r="C11">
        <v>237</v>
      </c>
      <c r="F11" s="10" t="s">
        <v>140</v>
      </c>
      <c r="G11" s="10"/>
    </row>
    <row r="12" spans="1:6" ht="15">
      <c r="A12" t="s">
        <v>15</v>
      </c>
      <c r="B12">
        <v>2</v>
      </c>
      <c r="C12">
        <v>240</v>
      </c>
      <c r="F12" s="10" t="s">
        <v>8</v>
      </c>
    </row>
    <row r="13" spans="1:3" ht="15">
      <c r="A13" t="s">
        <v>27</v>
      </c>
      <c r="B13">
        <v>2</v>
      </c>
      <c r="C13">
        <v>475</v>
      </c>
    </row>
    <row r="14" spans="1:11" ht="15">
      <c r="A14" t="s">
        <v>28</v>
      </c>
      <c r="B14">
        <v>2</v>
      </c>
      <c r="C14">
        <v>495</v>
      </c>
      <c r="G14" s="11" t="s">
        <v>10</v>
      </c>
      <c r="H14" s="11" t="s">
        <v>11</v>
      </c>
      <c r="I14" s="11" t="s">
        <v>12</v>
      </c>
      <c r="J14" s="11"/>
      <c r="K14" s="11" t="s">
        <v>13</v>
      </c>
    </row>
    <row r="15" spans="1:3" ht="15">
      <c r="A15" t="s">
        <v>29</v>
      </c>
      <c r="B15">
        <v>2</v>
      </c>
      <c r="C15">
        <v>508</v>
      </c>
    </row>
    <row r="16" spans="1:11" ht="15">
      <c r="A16" t="s">
        <v>30</v>
      </c>
      <c r="B16">
        <v>2</v>
      </c>
      <c r="C16">
        <v>546</v>
      </c>
      <c r="F16" s="10">
        <v>1</v>
      </c>
      <c r="G16">
        <f>5250+1930+375+(-10+0+0)</f>
        <v>7545</v>
      </c>
      <c r="H16">
        <f>5235+1890+344+(-8+0+0)</f>
        <v>7461</v>
      </c>
      <c r="I16">
        <f>4896+2120+622+(0+0+0)</f>
        <v>7638</v>
      </c>
      <c r="K16">
        <f>1260+2230+2670+1150+1190+(0-5+0+0+0)</f>
        <v>8495</v>
      </c>
    </row>
    <row r="17" spans="1:11" ht="15">
      <c r="A17" t="s">
        <v>31</v>
      </c>
      <c r="B17">
        <v>2</v>
      </c>
      <c r="C17">
        <v>549</v>
      </c>
      <c r="F17" s="10">
        <v>2</v>
      </c>
      <c r="G17">
        <f>5250+1930+338+(-10+0+0)</f>
        <v>7508</v>
      </c>
      <c r="H17">
        <f>5235+1890+306+(-8+0+0)</f>
        <v>7423</v>
      </c>
      <c r="I17">
        <f>4896+2120+528+(0+0+0)</f>
        <v>7544</v>
      </c>
      <c r="K17">
        <f>1260+2230+2670+1150+839+(0-5+0+0+0)</f>
        <v>8144</v>
      </c>
    </row>
    <row r="18" spans="1:11" ht="15">
      <c r="A18" t="s">
        <v>32</v>
      </c>
      <c r="B18">
        <v>2</v>
      </c>
      <c r="C18">
        <v>616</v>
      </c>
      <c r="F18" s="10">
        <v>3</v>
      </c>
      <c r="G18">
        <f>5250+1900+323+(-10-1+0)</f>
        <v>7462</v>
      </c>
      <c r="H18">
        <f>5235+1840+307+(-8-1+0)</f>
        <v>7373</v>
      </c>
      <c r="I18">
        <f>4896+2120+529+(0+0+0)</f>
        <v>7545</v>
      </c>
      <c r="K18">
        <f>1260+2230+2670+930+862+(0-5+0+0+0)</f>
        <v>7947</v>
      </c>
    </row>
    <row r="19" spans="1:11" ht="15">
      <c r="A19" t="s">
        <v>33</v>
      </c>
      <c r="B19">
        <v>2</v>
      </c>
      <c r="C19">
        <v>633</v>
      </c>
      <c r="F19" s="10">
        <v>4</v>
      </c>
      <c r="G19">
        <f>5250+1900+336+(-10-1+0)</f>
        <v>7475</v>
      </c>
      <c r="H19">
        <f>5235+1840+320+(-8-1+0)</f>
        <v>7386</v>
      </c>
      <c r="I19">
        <f>4896+2110+514+(0+0+0)</f>
        <v>7520</v>
      </c>
      <c r="K19">
        <f>1260+2230+2670+930+780+(0-5+0+0+0)</f>
        <v>7865</v>
      </c>
    </row>
    <row r="20" spans="1:11" ht="15">
      <c r="A20" t="s">
        <v>34</v>
      </c>
      <c r="B20">
        <v>2</v>
      </c>
      <c r="C20">
        <v>744</v>
      </c>
      <c r="F20" s="10">
        <v>5</v>
      </c>
      <c r="G20">
        <f>5090+1930+350+(-9+0+0)</f>
        <v>7361</v>
      </c>
      <c r="H20">
        <f>5086+1860+346+(-2+0+0)</f>
        <v>7290</v>
      </c>
      <c r="I20">
        <f>4896+2110+453+(0+0+0)</f>
        <v>7459</v>
      </c>
      <c r="K20">
        <f>1260+2230+2480+1030+744+(0-5+0+0+0)</f>
        <v>7739</v>
      </c>
    </row>
    <row r="21" spans="1:11" ht="15">
      <c r="A21" t="s">
        <v>35</v>
      </c>
      <c r="B21">
        <v>2</v>
      </c>
      <c r="C21">
        <v>780</v>
      </c>
      <c r="F21" s="10">
        <v>6</v>
      </c>
      <c r="G21">
        <f>5090+1930+314+(-9+0+0)</f>
        <v>7325</v>
      </c>
      <c r="H21">
        <f>5086+1860+310+(-2+0+0)</f>
        <v>7254</v>
      </c>
      <c r="I21">
        <f>4896+2110+502+(0+0+0)</f>
        <v>7508</v>
      </c>
      <c r="K21">
        <f>1260+2230+2480+1030+546+(0-5+0+0+0)</f>
        <v>7541</v>
      </c>
    </row>
    <row r="22" spans="1:11" ht="15">
      <c r="A22" t="s">
        <v>36</v>
      </c>
      <c r="B22">
        <v>2</v>
      </c>
      <c r="C22">
        <v>839</v>
      </c>
      <c r="F22" s="10">
        <v>7</v>
      </c>
      <c r="G22">
        <f>5090+1890+292+(-9+2+0)</f>
        <v>7265</v>
      </c>
      <c r="H22">
        <f>5086+1830+280+(-2-1+0)</f>
        <v>7193</v>
      </c>
      <c r="I22">
        <f>5036+1870+543+(2+0+0)</f>
        <v>7451</v>
      </c>
      <c r="K22">
        <f>1260+2230+2480+980+549+(0-5+0+0+0)</f>
        <v>7494</v>
      </c>
    </row>
    <row r="23" spans="1:11" ht="15">
      <c r="A23" t="s">
        <v>37</v>
      </c>
      <c r="B23">
        <v>2</v>
      </c>
      <c r="C23">
        <v>862</v>
      </c>
      <c r="F23" s="10">
        <v>8</v>
      </c>
      <c r="G23">
        <f>5090+1890+297+(-9+2+0)</f>
        <v>7270</v>
      </c>
      <c r="H23">
        <f>5086+1830+285+(-2-1+0)</f>
        <v>7198</v>
      </c>
      <c r="I23">
        <f>5036+1870+459+(2+0+0)</f>
        <v>7367</v>
      </c>
      <c r="K23">
        <f>1260+2230+2480+980+633+(0-5+0+0+0)</f>
        <v>7578</v>
      </c>
    </row>
    <row r="24" spans="1:11" ht="15">
      <c r="A24" t="s">
        <v>38</v>
      </c>
      <c r="B24">
        <v>2</v>
      </c>
      <c r="C24">
        <v>1190</v>
      </c>
      <c r="F24" s="10">
        <v>9</v>
      </c>
      <c r="G24">
        <f>4855+870+540+881+(-6+0+0+0)</f>
        <v>7140</v>
      </c>
      <c r="H24">
        <f>4848+875+510+858+(1+0+0+0)</f>
        <v>7092</v>
      </c>
      <c r="I24">
        <f>5036+1870+474+(2+0+0)</f>
        <v>7382</v>
      </c>
      <c r="K24">
        <f>1260+2230+2640+830+508+(0-5-1+0+0)</f>
        <v>7462</v>
      </c>
    </row>
    <row r="25" spans="6:11" ht="15">
      <c r="F25" s="10">
        <v>10</v>
      </c>
      <c r="G25">
        <f>4855+870+540+766+(-6+0+0+0)</f>
        <v>7025</v>
      </c>
      <c r="H25">
        <f>4848+875+510+742+(1+0+0+0)</f>
        <v>6976</v>
      </c>
      <c r="I25">
        <f>5036+1820+474+(2+0+0)</f>
        <v>7332</v>
      </c>
      <c r="K25">
        <f>1260+2230+2640+830+475+(0-5-1+0+0)</f>
        <v>7429</v>
      </c>
    </row>
    <row r="26" spans="1:11" ht="15">
      <c r="A26" s="10" t="s">
        <v>39</v>
      </c>
      <c r="F26" s="10">
        <v>11</v>
      </c>
      <c r="G26">
        <f>4855+870+970+287+(-6+0+1+0)</f>
        <v>6977</v>
      </c>
      <c r="H26">
        <f>4848+875+940+261+(1+0+0+0)</f>
        <v>6925</v>
      </c>
      <c r="I26">
        <f>5036+1820+410+(2+0+0)</f>
        <v>7268</v>
      </c>
      <c r="K26">
        <f>1260+2230+2640+830+495+(0-5-1+0+0)</f>
        <v>7449</v>
      </c>
    </row>
    <row r="27" spans="1:11" ht="15">
      <c r="A27" s="10" t="s">
        <v>2</v>
      </c>
      <c r="B27" s="11" t="s">
        <v>3</v>
      </c>
      <c r="C27" s="11" t="s">
        <v>4</v>
      </c>
      <c r="F27" s="10">
        <v>12</v>
      </c>
      <c r="G27">
        <f>4855+870+970+294+(-6+0+1+0)</f>
        <v>6984</v>
      </c>
      <c r="H27">
        <f>4848+875+940+269+(1+0+0+0)</f>
        <v>6933</v>
      </c>
      <c r="I27">
        <f>5036+1820+445+(2+0+0)</f>
        <v>7303</v>
      </c>
      <c r="K27">
        <f>1260+2230+2640+830+616+(0-5-1+0+0)</f>
        <v>7570</v>
      </c>
    </row>
    <row r="28" spans="1:9" ht="15">
      <c r="A28" t="s">
        <v>40</v>
      </c>
      <c r="B28">
        <v>2</v>
      </c>
      <c r="C28">
        <v>261</v>
      </c>
      <c r="F28" s="10">
        <v>13</v>
      </c>
      <c r="G28">
        <f>4855+1780+286+(-6+5+0)</f>
        <v>6920</v>
      </c>
      <c r="H28">
        <f>4848+1780+240+(1+0+0)</f>
        <v>6869</v>
      </c>
      <c r="I28">
        <f>4835+870+540+901+(4+0+0+0)</f>
        <v>7150</v>
      </c>
    </row>
    <row r="29" spans="1:9" ht="15">
      <c r="A29" t="s">
        <v>41</v>
      </c>
      <c r="B29">
        <v>2</v>
      </c>
      <c r="C29">
        <v>269</v>
      </c>
      <c r="F29" s="10">
        <v>14</v>
      </c>
      <c r="G29">
        <f>4855+1780+283+(-6+5+0)</f>
        <v>6917</v>
      </c>
      <c r="H29">
        <f>4848+1780+237+(1+0+0)</f>
        <v>6866</v>
      </c>
      <c r="I29">
        <f>4835+870+540+776+(4+0+0+0)</f>
        <v>7025</v>
      </c>
    </row>
    <row r="30" spans="1:9" ht="15">
      <c r="A30" t="s">
        <v>43</v>
      </c>
      <c r="B30">
        <v>2</v>
      </c>
      <c r="C30">
        <v>280</v>
      </c>
      <c r="F30" s="10">
        <v>15</v>
      </c>
      <c r="G30">
        <f>1100+4780+748+(0+0+0)</f>
        <v>6628</v>
      </c>
      <c r="H30">
        <f>1100+4780+719+(0+0+0)</f>
        <v>6599</v>
      </c>
      <c r="I30">
        <f>4835+870+970+283+(4+0+0+0)</f>
        <v>6962</v>
      </c>
    </row>
    <row r="31" spans="1:9" ht="15">
      <c r="A31" t="s">
        <v>44</v>
      </c>
      <c r="B31">
        <v>2</v>
      </c>
      <c r="C31">
        <v>285</v>
      </c>
      <c r="F31" s="10">
        <v>16</v>
      </c>
      <c r="G31">
        <f>1100+4780+600+(0+0+0)</f>
        <v>6480</v>
      </c>
      <c r="H31">
        <f>1100+4780+618+(0+0+0)</f>
        <v>6498</v>
      </c>
      <c r="I31">
        <f>4835+870+970+286+(4+0+0+0)</f>
        <v>6965</v>
      </c>
    </row>
    <row r="32" spans="1:9" ht="15">
      <c r="A32" t="s">
        <v>42</v>
      </c>
      <c r="B32">
        <v>2</v>
      </c>
      <c r="C32">
        <v>287</v>
      </c>
      <c r="F32" s="10">
        <v>17</v>
      </c>
      <c r="I32">
        <f>4835+1780+274+(4+1+0)</f>
        <v>6894</v>
      </c>
    </row>
    <row r="33" spans="1:9" ht="15">
      <c r="A33" t="s">
        <v>46</v>
      </c>
      <c r="B33">
        <v>2</v>
      </c>
      <c r="C33">
        <v>306</v>
      </c>
      <c r="F33" s="10">
        <v>18</v>
      </c>
      <c r="I33">
        <f>4835+1780+264+(4+1+0)</f>
        <v>6884</v>
      </c>
    </row>
    <row r="34" spans="1:3" ht="15">
      <c r="A34" t="s">
        <v>47</v>
      </c>
      <c r="B34">
        <v>2</v>
      </c>
      <c r="C34">
        <v>307</v>
      </c>
    </row>
    <row r="35" spans="1:3" ht="15">
      <c r="A35" t="s">
        <v>45</v>
      </c>
      <c r="B35">
        <v>2</v>
      </c>
      <c r="C35">
        <v>310</v>
      </c>
    </row>
    <row r="36" spans="1:3" ht="15">
      <c r="A36" t="s">
        <v>48</v>
      </c>
      <c r="B36">
        <v>2</v>
      </c>
      <c r="C36">
        <v>346</v>
      </c>
    </row>
    <row r="37" spans="1:3" ht="15">
      <c r="A37" t="s">
        <v>49</v>
      </c>
      <c r="B37">
        <v>2</v>
      </c>
      <c r="C37">
        <v>510</v>
      </c>
    </row>
    <row r="38" spans="1:3" ht="15">
      <c r="A38" t="s">
        <v>51</v>
      </c>
      <c r="B38">
        <v>2</v>
      </c>
      <c r="C38">
        <v>600</v>
      </c>
    </row>
    <row r="39" spans="1:3" ht="15">
      <c r="A39" t="s">
        <v>52</v>
      </c>
      <c r="B39">
        <v>2</v>
      </c>
      <c r="C39">
        <v>618</v>
      </c>
    </row>
    <row r="40" spans="1:3" ht="15">
      <c r="A40" t="s">
        <v>20</v>
      </c>
      <c r="B40">
        <v>2</v>
      </c>
      <c r="C40">
        <v>719</v>
      </c>
    </row>
    <row r="41" spans="1:3" ht="15">
      <c r="A41" t="s">
        <v>53</v>
      </c>
      <c r="B41">
        <v>2</v>
      </c>
      <c r="C41">
        <v>742</v>
      </c>
    </row>
    <row r="42" spans="1:3" ht="15">
      <c r="A42" t="s">
        <v>21</v>
      </c>
      <c r="B42">
        <v>2</v>
      </c>
      <c r="C42">
        <v>748</v>
      </c>
    </row>
    <row r="43" spans="1:3" ht="15">
      <c r="A43" t="s">
        <v>141</v>
      </c>
      <c r="B43">
        <v>4</v>
      </c>
      <c r="C43">
        <v>830</v>
      </c>
    </row>
    <row r="44" spans="1:3" ht="15">
      <c r="A44" t="s">
        <v>55</v>
      </c>
      <c r="B44">
        <v>2</v>
      </c>
      <c r="C44">
        <v>858</v>
      </c>
    </row>
    <row r="45" spans="1:3" ht="15">
      <c r="A45" t="s">
        <v>58</v>
      </c>
      <c r="B45">
        <v>2</v>
      </c>
      <c r="C45">
        <v>930</v>
      </c>
    </row>
    <row r="46" spans="1:3" ht="15">
      <c r="A46" t="s">
        <v>59</v>
      </c>
      <c r="B46">
        <v>2</v>
      </c>
      <c r="C46">
        <v>940</v>
      </c>
    </row>
    <row r="47" spans="1:3" ht="15">
      <c r="A47" t="s">
        <v>61</v>
      </c>
      <c r="B47">
        <v>2</v>
      </c>
      <c r="C47">
        <v>980</v>
      </c>
    </row>
    <row r="48" spans="1:3" ht="15">
      <c r="A48" t="s">
        <v>62</v>
      </c>
      <c r="B48">
        <v>2</v>
      </c>
      <c r="C48">
        <v>1030</v>
      </c>
    </row>
    <row r="49" spans="1:3" ht="15">
      <c r="A49" t="s">
        <v>63</v>
      </c>
      <c r="B49">
        <v>2</v>
      </c>
      <c r="C49">
        <v>1150</v>
      </c>
    </row>
    <row r="50" spans="1:3" ht="15">
      <c r="A50" t="s">
        <v>65</v>
      </c>
      <c r="B50">
        <v>2</v>
      </c>
      <c r="C50">
        <v>4780</v>
      </c>
    </row>
    <row r="52" ht="15">
      <c r="A52" s="10" t="s">
        <v>66</v>
      </c>
    </row>
    <row r="53" spans="1:3" ht="15">
      <c r="A53" s="10" t="s">
        <v>2</v>
      </c>
      <c r="B53" s="11" t="s">
        <v>3</v>
      </c>
      <c r="C53" s="11" t="s">
        <v>4</v>
      </c>
    </row>
    <row r="54" spans="1:3" ht="15">
      <c r="A54" s="7" t="s">
        <v>142</v>
      </c>
      <c r="B54" s="7">
        <v>2</v>
      </c>
      <c r="C54" s="7">
        <v>283</v>
      </c>
    </row>
    <row r="55" spans="1:3" ht="15">
      <c r="A55" s="7" t="s">
        <v>68</v>
      </c>
      <c r="B55" s="7">
        <v>2</v>
      </c>
      <c r="C55" s="7">
        <v>286</v>
      </c>
    </row>
    <row r="56" spans="1:3" ht="15">
      <c r="A56" s="7" t="s">
        <v>143</v>
      </c>
      <c r="B56" s="7">
        <v>2</v>
      </c>
      <c r="C56" s="7">
        <v>294</v>
      </c>
    </row>
    <row r="57" spans="1:3" ht="15">
      <c r="A57" s="7" t="s">
        <v>69</v>
      </c>
      <c r="B57" s="7">
        <v>2</v>
      </c>
      <c r="C57" s="7">
        <v>766</v>
      </c>
    </row>
    <row r="58" spans="1:3" ht="15">
      <c r="A58" s="7" t="s">
        <v>70</v>
      </c>
      <c r="B58" s="7">
        <v>2</v>
      </c>
      <c r="C58" s="7">
        <v>881</v>
      </c>
    </row>
    <row r="59" spans="1:3" ht="15">
      <c r="A59" s="7" t="s">
        <v>71</v>
      </c>
      <c r="B59" s="7">
        <v>2</v>
      </c>
      <c r="C59" s="7">
        <v>970</v>
      </c>
    </row>
    <row r="60" spans="1:3" ht="15">
      <c r="A60" s="7" t="s">
        <v>144</v>
      </c>
      <c r="B60" s="7">
        <v>4</v>
      </c>
      <c r="C60" s="7">
        <v>1780</v>
      </c>
    </row>
    <row r="61" spans="1:3" ht="15">
      <c r="A61" s="7" t="s">
        <v>73</v>
      </c>
      <c r="B61" s="7">
        <v>2</v>
      </c>
      <c r="C61" s="7">
        <v>2480</v>
      </c>
    </row>
    <row r="62" spans="1:3" ht="15">
      <c r="A62" s="7" t="s">
        <v>74</v>
      </c>
      <c r="B62" s="7">
        <v>2</v>
      </c>
      <c r="C62" s="7">
        <v>2640</v>
      </c>
    </row>
    <row r="63" spans="1:3" ht="15">
      <c r="A63" s="7" t="s">
        <v>75</v>
      </c>
      <c r="B63" s="7">
        <v>2</v>
      </c>
      <c r="C63" s="7">
        <v>2670</v>
      </c>
    </row>
    <row r="65" ht="15">
      <c r="A65" s="10" t="s">
        <v>76</v>
      </c>
    </row>
    <row r="66" spans="1:3" ht="15">
      <c r="A66" s="10" t="s">
        <v>2</v>
      </c>
      <c r="B66" s="11" t="s">
        <v>3</v>
      </c>
      <c r="C66" s="11" t="s">
        <v>4</v>
      </c>
    </row>
    <row r="67" spans="1:3" ht="15">
      <c r="A67" t="s">
        <v>77</v>
      </c>
      <c r="B67">
        <v>2</v>
      </c>
      <c r="C67">
        <v>320</v>
      </c>
    </row>
    <row r="68" spans="1:3" ht="15">
      <c r="A68" t="s">
        <v>78</v>
      </c>
      <c r="B68">
        <v>2</v>
      </c>
      <c r="C68">
        <v>344</v>
      </c>
    </row>
    <row r="70" ht="15">
      <c r="A70" s="10" t="s">
        <v>80</v>
      </c>
    </row>
    <row r="71" spans="1:3" ht="15">
      <c r="A71" s="10" t="s">
        <v>2</v>
      </c>
      <c r="B71" s="11" t="s">
        <v>3</v>
      </c>
      <c r="C71" s="11" t="s">
        <v>4</v>
      </c>
    </row>
    <row r="72" spans="1:3" ht="15">
      <c r="A72" s="7" t="s">
        <v>81</v>
      </c>
      <c r="B72" s="7">
        <v>2</v>
      </c>
      <c r="C72" s="7">
        <v>292</v>
      </c>
    </row>
    <row r="73" spans="1:3" ht="15">
      <c r="A73" s="7" t="s">
        <v>82</v>
      </c>
      <c r="B73" s="7">
        <v>2</v>
      </c>
      <c r="C73" s="7">
        <v>297</v>
      </c>
    </row>
    <row r="74" spans="1:3" ht="15">
      <c r="A74" s="7" t="s">
        <v>83</v>
      </c>
      <c r="B74" s="7">
        <v>2</v>
      </c>
      <c r="C74" s="7">
        <v>314</v>
      </c>
    </row>
    <row r="75" spans="1:3" ht="15">
      <c r="A75" s="7" t="s">
        <v>84</v>
      </c>
      <c r="B75" s="7">
        <v>2</v>
      </c>
      <c r="C75" s="7">
        <v>323</v>
      </c>
    </row>
    <row r="76" spans="1:3" ht="15">
      <c r="A76" s="7" t="s">
        <v>85</v>
      </c>
      <c r="B76" s="7">
        <v>2</v>
      </c>
      <c r="C76" s="7">
        <v>338</v>
      </c>
    </row>
    <row r="77" spans="1:3" ht="15">
      <c r="A77" s="7" t="s">
        <v>86</v>
      </c>
      <c r="B77" s="7">
        <v>2</v>
      </c>
      <c r="C77" s="7">
        <v>540</v>
      </c>
    </row>
    <row r="78" spans="1:3" ht="15">
      <c r="A78" s="7" t="s">
        <v>87</v>
      </c>
      <c r="B78" s="7">
        <v>2</v>
      </c>
      <c r="C78" s="7">
        <v>875</v>
      </c>
    </row>
    <row r="80" ht="15">
      <c r="A80" s="10" t="s">
        <v>90</v>
      </c>
    </row>
    <row r="81" spans="1:3" ht="15">
      <c r="A81" s="10" t="s">
        <v>2</v>
      </c>
      <c r="B81" s="11" t="s">
        <v>3</v>
      </c>
      <c r="C81" s="11" t="s">
        <v>4</v>
      </c>
    </row>
    <row r="82" spans="1:3" ht="15">
      <c r="A82" s="7" t="s">
        <v>92</v>
      </c>
      <c r="B82" s="7">
        <v>2</v>
      </c>
      <c r="C82" s="7">
        <v>336</v>
      </c>
    </row>
    <row r="83" spans="1:3" ht="15">
      <c r="A83" s="7" t="s">
        <v>91</v>
      </c>
      <c r="B83" s="7">
        <v>2</v>
      </c>
      <c r="C83" s="7">
        <v>350</v>
      </c>
    </row>
    <row r="84" spans="1:3" ht="15">
      <c r="A84" s="7" t="s">
        <v>93</v>
      </c>
      <c r="B84" s="7">
        <v>2</v>
      </c>
      <c r="C84" s="7">
        <v>375</v>
      </c>
    </row>
    <row r="85" spans="1:3" ht="15">
      <c r="A85" s="7" t="s">
        <v>94</v>
      </c>
      <c r="B85" s="7">
        <v>2</v>
      </c>
      <c r="C85" s="7">
        <v>870</v>
      </c>
    </row>
    <row r="86" spans="1:3" ht="15">
      <c r="A86" s="7" t="s">
        <v>95</v>
      </c>
      <c r="B86" s="7">
        <v>2</v>
      </c>
      <c r="C86" s="7">
        <v>1830</v>
      </c>
    </row>
    <row r="87" spans="1:3" ht="15">
      <c r="A87" s="7" t="s">
        <v>96</v>
      </c>
      <c r="B87" s="7">
        <v>2</v>
      </c>
      <c r="C87" s="7">
        <v>1860</v>
      </c>
    </row>
    <row r="88" spans="1:3" ht="15">
      <c r="A88" s="7" t="s">
        <v>97</v>
      </c>
      <c r="B88" s="7">
        <v>2</v>
      </c>
      <c r="C88" s="7">
        <v>1890</v>
      </c>
    </row>
    <row r="89" spans="1:3" ht="15">
      <c r="A89" s="7" t="s">
        <v>132</v>
      </c>
      <c r="B89" s="7">
        <v>2</v>
      </c>
      <c r="C89" s="7">
        <v>4848</v>
      </c>
    </row>
    <row r="91" ht="15">
      <c r="A91" s="10" t="s">
        <v>99</v>
      </c>
    </row>
    <row r="92" spans="1:3" ht="15">
      <c r="A92" s="10" t="s">
        <v>2</v>
      </c>
      <c r="B92" s="11" t="s">
        <v>3</v>
      </c>
      <c r="C92" s="11" t="s">
        <v>4</v>
      </c>
    </row>
    <row r="93" spans="1:3" ht="15">
      <c r="A93" s="7" t="s">
        <v>100</v>
      </c>
      <c r="B93" s="7">
        <v>2</v>
      </c>
      <c r="C93" s="7">
        <v>1840</v>
      </c>
    </row>
    <row r="94" spans="1:3" ht="15">
      <c r="A94" s="7" t="s">
        <v>101</v>
      </c>
      <c r="B94" s="7">
        <v>2</v>
      </c>
      <c r="C94" s="7">
        <v>1890</v>
      </c>
    </row>
    <row r="95" spans="1:3" ht="15">
      <c r="A95" s="7" t="s">
        <v>102</v>
      </c>
      <c r="B95" s="7">
        <v>2</v>
      </c>
      <c r="C95" s="7">
        <v>1900</v>
      </c>
    </row>
    <row r="96" spans="1:3" ht="15">
      <c r="A96" s="7" t="s">
        <v>133</v>
      </c>
      <c r="B96" s="7">
        <v>4</v>
      </c>
      <c r="C96" s="7">
        <v>1930</v>
      </c>
    </row>
    <row r="97" spans="1:3" ht="15">
      <c r="A97" s="7" t="s">
        <v>134</v>
      </c>
      <c r="B97" s="7">
        <v>2</v>
      </c>
      <c r="C97" s="7">
        <v>4855</v>
      </c>
    </row>
    <row r="98" spans="1:3" ht="15">
      <c r="A98" s="7" t="s">
        <v>135</v>
      </c>
      <c r="B98" s="7">
        <v>2</v>
      </c>
      <c r="C98" s="7">
        <v>5086</v>
      </c>
    </row>
    <row r="100" ht="15">
      <c r="A100" s="10" t="s">
        <v>106</v>
      </c>
    </row>
    <row r="101" spans="1:3" ht="15">
      <c r="A101" s="10" t="s">
        <v>2</v>
      </c>
      <c r="B101" s="11" t="s">
        <v>3</v>
      </c>
      <c r="C101" s="11" t="s">
        <v>4</v>
      </c>
    </row>
    <row r="102" spans="1:3" ht="15">
      <c r="A102" s="7" t="s">
        <v>136</v>
      </c>
      <c r="B102" s="7">
        <v>2</v>
      </c>
      <c r="C102" s="7">
        <v>5090</v>
      </c>
    </row>
    <row r="103" spans="1:3" ht="15">
      <c r="A103" s="7" t="s">
        <v>137</v>
      </c>
      <c r="B103" s="7">
        <v>2</v>
      </c>
      <c r="C103" s="7">
        <v>5235</v>
      </c>
    </row>
    <row r="105" ht="15">
      <c r="A105" s="10" t="s">
        <v>109</v>
      </c>
    </row>
    <row r="106" spans="1:3" ht="15">
      <c r="A106" s="10" t="s">
        <v>2</v>
      </c>
      <c r="B106" s="11" t="s">
        <v>3</v>
      </c>
      <c r="C106" s="11" t="s">
        <v>4</v>
      </c>
    </row>
    <row r="107" spans="1:3" ht="15">
      <c r="A107" s="7" t="s">
        <v>138</v>
      </c>
      <c r="B107" s="7">
        <v>2</v>
      </c>
      <c r="C107" s="7">
        <v>5250</v>
      </c>
    </row>
    <row r="109" ht="15">
      <c r="A109" s="10" t="s">
        <v>111</v>
      </c>
    </row>
    <row r="110" spans="1:3" ht="15">
      <c r="A110" s="10" t="s">
        <v>2</v>
      </c>
      <c r="B110" s="11" t="s">
        <v>3</v>
      </c>
      <c r="C110" s="11" t="s">
        <v>4</v>
      </c>
    </row>
    <row r="111" spans="1:3" ht="15">
      <c r="A111" t="s">
        <v>112</v>
      </c>
      <c r="B111">
        <v>2</v>
      </c>
      <c r="C111">
        <v>1100</v>
      </c>
    </row>
    <row r="112" spans="1:3" ht="15">
      <c r="A112" t="s">
        <v>113</v>
      </c>
      <c r="B112">
        <v>2</v>
      </c>
      <c r="C112">
        <v>2230</v>
      </c>
    </row>
    <row r="114" ht="15">
      <c r="A114" s="10" t="s">
        <v>9</v>
      </c>
    </row>
    <row r="115" spans="1:3" ht="15">
      <c r="A115" s="10" t="s">
        <v>2</v>
      </c>
      <c r="B115" s="11" t="s">
        <v>3</v>
      </c>
      <c r="C115" s="11" t="s">
        <v>4</v>
      </c>
    </row>
    <row r="116" spans="1:3" ht="15">
      <c r="A116" t="s">
        <v>16</v>
      </c>
      <c r="B116">
        <v>2</v>
      </c>
      <c r="C116">
        <v>264</v>
      </c>
    </row>
    <row r="117" spans="1:3" ht="15">
      <c r="A117" t="s">
        <v>18</v>
      </c>
      <c r="B117">
        <v>2</v>
      </c>
      <c r="C117">
        <v>274</v>
      </c>
    </row>
    <row r="118" spans="1:3" ht="15">
      <c r="A118" t="s">
        <v>17</v>
      </c>
      <c r="B118">
        <v>2</v>
      </c>
      <c r="C118">
        <v>283</v>
      </c>
    </row>
    <row r="119" spans="1:3" ht="15">
      <c r="A119" t="s">
        <v>19</v>
      </c>
      <c r="B119">
        <v>2</v>
      </c>
      <c r="C119">
        <v>286</v>
      </c>
    </row>
    <row r="120" spans="1:3" ht="15">
      <c r="A120" t="s">
        <v>22</v>
      </c>
      <c r="B120">
        <v>2</v>
      </c>
      <c r="C120">
        <v>410</v>
      </c>
    </row>
    <row r="121" spans="1:3" ht="15">
      <c r="A121" t="s">
        <v>23</v>
      </c>
      <c r="B121">
        <v>2</v>
      </c>
      <c r="C121">
        <v>453</v>
      </c>
    </row>
    <row r="122" spans="1:3" ht="15">
      <c r="A122" t="s">
        <v>24</v>
      </c>
      <c r="B122">
        <v>2</v>
      </c>
      <c r="C122">
        <v>459</v>
      </c>
    </row>
    <row r="123" spans="1:3" ht="15">
      <c r="A123" t="s">
        <v>25</v>
      </c>
      <c r="B123">
        <v>2</v>
      </c>
      <c r="C123">
        <v>528</v>
      </c>
    </row>
    <row r="125" ht="15">
      <c r="A125" s="10" t="s">
        <v>39</v>
      </c>
    </row>
    <row r="126" spans="1:3" ht="15">
      <c r="A126" s="10" t="s">
        <v>2</v>
      </c>
      <c r="B126" s="11" t="s">
        <v>3</v>
      </c>
      <c r="C126" s="11" t="s">
        <v>4</v>
      </c>
    </row>
    <row r="127" spans="1:3" ht="15">
      <c r="A127" t="s">
        <v>114</v>
      </c>
      <c r="B127">
        <v>2</v>
      </c>
      <c r="C127">
        <v>445</v>
      </c>
    </row>
    <row r="128" spans="1:3" ht="15">
      <c r="A128" t="s">
        <v>145</v>
      </c>
      <c r="B128">
        <v>4</v>
      </c>
      <c r="C128">
        <v>474</v>
      </c>
    </row>
    <row r="129" spans="1:3" ht="15">
      <c r="A129" t="s">
        <v>117</v>
      </c>
      <c r="B129">
        <v>2</v>
      </c>
      <c r="C129">
        <v>502</v>
      </c>
    </row>
    <row r="130" spans="1:3" ht="15">
      <c r="A130" t="s">
        <v>118</v>
      </c>
      <c r="B130">
        <v>2</v>
      </c>
      <c r="C130">
        <v>514</v>
      </c>
    </row>
    <row r="131" spans="1:3" ht="15">
      <c r="A131" t="s">
        <v>119</v>
      </c>
      <c r="B131">
        <v>2</v>
      </c>
      <c r="C131">
        <v>529</v>
      </c>
    </row>
    <row r="132" spans="1:3" ht="15">
      <c r="A132" t="s">
        <v>50</v>
      </c>
      <c r="B132">
        <v>2</v>
      </c>
      <c r="C132">
        <v>540</v>
      </c>
    </row>
    <row r="133" spans="1:3" ht="15">
      <c r="A133" t="s">
        <v>120</v>
      </c>
      <c r="B133">
        <v>2</v>
      </c>
      <c r="C133">
        <v>543</v>
      </c>
    </row>
    <row r="134" spans="1:3" ht="15">
      <c r="A134" t="s">
        <v>121</v>
      </c>
      <c r="B134">
        <v>2</v>
      </c>
      <c r="C134">
        <v>622</v>
      </c>
    </row>
    <row r="135" spans="1:3" ht="15">
      <c r="A135" t="s">
        <v>54</v>
      </c>
      <c r="B135">
        <v>2</v>
      </c>
      <c r="C135">
        <v>776</v>
      </c>
    </row>
    <row r="136" spans="1:3" ht="15">
      <c r="A136" t="s">
        <v>56</v>
      </c>
      <c r="B136">
        <v>2</v>
      </c>
      <c r="C136">
        <v>901</v>
      </c>
    </row>
    <row r="137" spans="1:3" ht="15">
      <c r="A137" t="s">
        <v>60</v>
      </c>
      <c r="B137">
        <v>2</v>
      </c>
      <c r="C137">
        <v>970</v>
      </c>
    </row>
    <row r="138" spans="1:3" ht="15">
      <c r="A138" t="s">
        <v>64</v>
      </c>
      <c r="B138">
        <v>2</v>
      </c>
      <c r="C138">
        <v>1780</v>
      </c>
    </row>
    <row r="140" ht="15">
      <c r="A140" s="10" t="s">
        <v>76</v>
      </c>
    </row>
    <row r="141" spans="1:3" ht="15">
      <c r="A141" s="10" t="s">
        <v>2</v>
      </c>
      <c r="B141" s="11" t="s">
        <v>3</v>
      </c>
      <c r="C141" s="11" t="s">
        <v>4</v>
      </c>
    </row>
    <row r="142" spans="1:3" ht="15">
      <c r="A142" t="s">
        <v>79</v>
      </c>
      <c r="B142">
        <v>2</v>
      </c>
      <c r="C142">
        <v>870</v>
      </c>
    </row>
    <row r="144" ht="15">
      <c r="A144" s="10" t="s">
        <v>88</v>
      </c>
    </row>
    <row r="145" spans="1:3" ht="15">
      <c r="A145" s="10" t="s">
        <v>2</v>
      </c>
      <c r="B145" s="11" t="s">
        <v>3</v>
      </c>
      <c r="C145" s="11" t="s">
        <v>4</v>
      </c>
    </row>
    <row r="146" spans="1:3" ht="15">
      <c r="A146" t="s">
        <v>124</v>
      </c>
      <c r="B146">
        <v>2</v>
      </c>
      <c r="C146">
        <v>2110</v>
      </c>
    </row>
    <row r="147" spans="1:3" ht="15">
      <c r="A147" t="s">
        <v>125</v>
      </c>
      <c r="B147">
        <v>2</v>
      </c>
      <c r="C147">
        <v>2120</v>
      </c>
    </row>
    <row r="148" spans="1:3" ht="15">
      <c r="A148" t="s">
        <v>122</v>
      </c>
      <c r="B148">
        <v>2</v>
      </c>
      <c r="C148">
        <v>1820</v>
      </c>
    </row>
    <row r="149" spans="1:3" ht="15">
      <c r="A149" t="s">
        <v>123</v>
      </c>
      <c r="B149">
        <v>2</v>
      </c>
      <c r="C149">
        <v>1870</v>
      </c>
    </row>
    <row r="151" ht="15">
      <c r="A151" s="10" t="s">
        <v>126</v>
      </c>
    </row>
    <row r="152" spans="1:3" ht="15">
      <c r="A152" s="10" t="s">
        <v>2</v>
      </c>
      <c r="B152" s="11" t="s">
        <v>3</v>
      </c>
      <c r="C152" s="11" t="s">
        <v>4</v>
      </c>
    </row>
    <row r="153" spans="1:3" ht="15">
      <c r="A153" t="s">
        <v>89</v>
      </c>
      <c r="B153">
        <v>2</v>
      </c>
      <c r="C153">
        <v>4835</v>
      </c>
    </row>
    <row r="155" ht="15">
      <c r="A155" s="10" t="s">
        <v>128</v>
      </c>
    </row>
    <row r="156" spans="1:3" ht="15">
      <c r="A156" s="10" t="s">
        <v>2</v>
      </c>
      <c r="B156" s="11" t="s">
        <v>3</v>
      </c>
      <c r="C156" s="11" t="s">
        <v>4</v>
      </c>
    </row>
    <row r="157" spans="1:3" ht="15">
      <c r="A157" t="s">
        <v>129</v>
      </c>
      <c r="B157">
        <v>2</v>
      </c>
      <c r="C157">
        <v>4896</v>
      </c>
    </row>
    <row r="158" spans="1:3" ht="15">
      <c r="A158" t="s">
        <v>127</v>
      </c>
      <c r="B158">
        <v>2</v>
      </c>
      <c r="C158">
        <v>5036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Ogden</dc:creator>
  <cp:keywords/>
  <dc:description/>
  <cp:lastModifiedBy>Russell Ogden</cp:lastModifiedBy>
  <dcterms:created xsi:type="dcterms:W3CDTF">2014-01-09T10:03:56Z</dcterms:created>
  <dcterms:modified xsi:type="dcterms:W3CDTF">2017-03-01T10:39:57Z</dcterms:modified>
  <cp:category/>
  <cp:version/>
  <cp:contentType/>
  <cp:contentStatus/>
</cp:coreProperties>
</file>